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A2DF950A-E50C-4CDC-B0C5-B05AD33A6F28}"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7645" windowHeight="164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c r="V2501" i="5"/>
  <c r="E2501" i="5"/>
  <c r="X2501" i="5"/>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Q18" i="4"/>
  <c r="P17" i="4"/>
  <c r="P14" i="4"/>
  <c r="Q14" i="4"/>
  <c r="P13" i="4"/>
  <c r="P12" i="4"/>
  <c r="P21" i="4"/>
  <c r="P20" i="4"/>
  <c r="P16" i="4"/>
  <c r="P15" i="4"/>
  <c r="Q16" i="4"/>
  <c r="Q15" i="4"/>
  <c r="Q17" i="4"/>
  <c r="Q13" i="4"/>
  <c r="Q19" i="4"/>
  <c r="R19" i="4"/>
  <c r="Q20" i="4"/>
  <c r="Q12" i="4"/>
  <c r="R12" i="4"/>
  <c r="R20" i="4"/>
  <c r="Q21" i="4"/>
  <c r="R21" i="4"/>
  <c r="S20" i="4"/>
  <c r="T20" i="4"/>
  <c r="S21" i="4"/>
  <c r="T21" i="4"/>
  <c r="AB12" i="5"/>
  <c r="V12" i="5"/>
  <c r="R12" i="5"/>
  <c r="X12" i="5"/>
  <c r="AB11" i="5"/>
  <c r="V11" i="5"/>
  <c r="X11" i="5"/>
  <c r="R11" i="5"/>
  <c r="AB10" i="5"/>
  <c r="V10" i="5"/>
  <c r="R10" i="5"/>
  <c r="X10" i="5"/>
  <c r="AB9" i="5"/>
  <c r="V9" i="5"/>
  <c r="X9" i="5"/>
  <c r="R9" i="5"/>
  <c r="AB8" i="5"/>
  <c r="V8" i="5"/>
  <c r="R8" i="5"/>
  <c r="X8" i="5"/>
  <c r="AB7" i="5"/>
  <c r="V7" i="5"/>
  <c r="X7" i="5"/>
  <c r="R7" i="5"/>
  <c r="AB6" i="5"/>
  <c r="V6" i="5"/>
  <c r="R6" i="5"/>
  <c r="X6" i="5"/>
  <c r="AB5" i="5"/>
  <c r="V5" i="5"/>
  <c r="X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c r="H5" i="6"/>
  <c r="D5" i="6"/>
  <c r="B111" i="6"/>
  <c r="B110" i="6"/>
  <c r="B109" i="6"/>
  <c r="B108" i="6"/>
  <c r="B107" i="6"/>
  <c r="B106" i="6"/>
  <c r="B105" i="6"/>
  <c r="B104" i="6"/>
  <c r="B103" i="6"/>
  <c r="B102" i="6"/>
  <c r="B101" i="6"/>
  <c r="B100" i="6"/>
  <c r="B99" i="6"/>
  <c r="B98" i="6"/>
  <c r="B96" i="6"/>
  <c r="B95" i="6"/>
  <c r="G95" i="6"/>
  <c r="B94" i="6"/>
  <c r="B92" i="6"/>
  <c r="B91" i="6"/>
  <c r="B90" i="6"/>
  <c r="B89" i="6"/>
  <c r="B88" i="6"/>
  <c r="B87" i="6"/>
  <c r="G87" i="6"/>
  <c r="B86" i="6"/>
  <c r="B85" i="6"/>
  <c r="B84" i="6"/>
  <c r="B83" i="6"/>
  <c r="G83" i="6"/>
  <c r="B81" i="6"/>
  <c r="B80" i="6"/>
  <c r="B79" i="6"/>
  <c r="B78" i="6"/>
  <c r="B77" i="6"/>
  <c r="G77" i="6"/>
  <c r="B76" i="6"/>
  <c r="B75" i="6"/>
  <c r="B74" i="6"/>
  <c r="G74" i="6"/>
  <c r="B73" i="6"/>
  <c r="B72" i="6"/>
  <c r="B70" i="6"/>
  <c r="B69" i="6"/>
  <c r="B68" i="6"/>
  <c r="B67" i="6"/>
  <c r="B66" i="6"/>
  <c r="G66" i="6"/>
  <c r="B65" i="6"/>
  <c r="B64" i="6"/>
  <c r="G64" i="6"/>
  <c r="B63" i="6"/>
  <c r="B62" i="6"/>
  <c r="B61" i="6"/>
  <c r="B59" i="6"/>
  <c r="B58" i="6"/>
  <c r="B57" i="6"/>
  <c r="B56" i="6"/>
  <c r="B55" i="6"/>
  <c r="G55" i="6"/>
  <c r="B54" i="6"/>
  <c r="G54" i="6"/>
  <c r="B53" i="6"/>
  <c r="G53" i="6"/>
  <c r="B52" i="6"/>
  <c r="G52" i="6"/>
  <c r="B51" i="6"/>
  <c r="B50" i="6"/>
  <c r="B48" i="6"/>
  <c r="B47" i="6"/>
  <c r="B46" i="6"/>
  <c r="B45" i="6"/>
  <c r="B44" i="6"/>
  <c r="B43" i="6"/>
  <c r="B42" i="6"/>
  <c r="G42" i="6"/>
  <c r="B41" i="6"/>
  <c r="B40" i="6"/>
  <c r="G40" i="6"/>
  <c r="B39" i="6"/>
  <c r="B37" i="6"/>
  <c r="B36" i="6"/>
  <c r="B35" i="6"/>
  <c r="B34" i="6"/>
  <c r="B33" i="6"/>
  <c r="G33" i="6"/>
  <c r="B32" i="6"/>
  <c r="B31" i="6"/>
  <c r="G31" i="6"/>
  <c r="B30" i="6"/>
  <c r="B29" i="6"/>
  <c r="B28" i="6"/>
  <c r="B26" i="6"/>
  <c r="B25" i="6"/>
  <c r="B24" i="6"/>
  <c r="B23" i="6"/>
  <c r="B22" i="6"/>
  <c r="G22" i="6"/>
  <c r="B21" i="6"/>
  <c r="B20" i="6"/>
  <c r="G20" i="6"/>
  <c r="B19" i="6"/>
  <c r="B18" i="6"/>
  <c r="G18" i="6"/>
  <c r="B17" i="6"/>
  <c r="G17" i="6"/>
  <c r="B15" i="6"/>
  <c r="B13" i="6"/>
  <c r="B12" i="6"/>
  <c r="B11" i="6"/>
  <c r="B10" i="6"/>
  <c r="B9" i="6"/>
  <c r="B6" i="6"/>
  <c r="G6" i="6"/>
  <c r="H6" i="6"/>
  <c r="D6" i="6"/>
  <c r="B4" i="6"/>
  <c r="B114" i="4"/>
  <c r="A93" i="6" s="1"/>
  <c r="P53" i="4"/>
  <c r="P41" i="4"/>
  <c r="B29" i="4"/>
  <c r="A16" i="6" s="1"/>
  <c r="B26" i="4"/>
  <c r="A15" i="6" s="1"/>
  <c r="B24" i="4"/>
  <c r="A13" i="6" s="1"/>
  <c r="B22" i="4"/>
  <c r="A12" i="6" s="1"/>
  <c r="B21" i="4"/>
  <c r="A11" i="6" s="1"/>
  <c r="B20" i="4"/>
  <c r="A10" i="6" s="1"/>
  <c r="B19" i="4"/>
  <c r="A9" i="6" s="1"/>
  <c r="A8" i="6"/>
  <c r="B12" i="4"/>
  <c r="A7" i="6"/>
  <c r="B10" i="4"/>
  <c r="A6" i="6" s="1"/>
  <c r="B9" i="4"/>
  <c r="A5" i="6" s="1"/>
  <c r="A139" i="4"/>
  <c r="B138" i="4"/>
  <c r="I114" i="4"/>
  <c r="H114" i="4"/>
  <c r="G29" i="4"/>
  <c r="G101" i="4" s="1"/>
  <c r="D29" i="4"/>
  <c r="D77" i="4" s="1"/>
  <c r="B113" i="4"/>
  <c r="H101" i="4"/>
  <c r="S51" i="4"/>
  <c r="T51" i="4"/>
  <c r="U51" i="4"/>
  <c r="S50" i="4"/>
  <c r="S49" i="4"/>
  <c r="T49" i="4"/>
  <c r="S48"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c r="C124" i="6" s="1"/>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V13" i="5"/>
  <c r="X13" i="5"/>
  <c r="V14" i="5"/>
  <c r="X14" i="5"/>
  <c r="V15" i="5"/>
  <c r="X15" i="5"/>
  <c r="V16" i="5"/>
  <c r="V17" i="5"/>
  <c r="X17" i="5"/>
  <c r="V18" i="5"/>
  <c r="X18" i="5"/>
  <c r="V19" i="5"/>
  <c r="X19" i="5"/>
  <c r="V20" i="5"/>
  <c r="V21" i="5"/>
  <c r="V22" i="5"/>
  <c r="X22" i="5"/>
  <c r="V23" i="5"/>
  <c r="X23" i="5"/>
  <c r="V24" i="5"/>
  <c r="V25" i="5"/>
  <c r="X25" i="5"/>
  <c r="V26" i="5"/>
  <c r="X26" i="5"/>
  <c r="V27" i="5"/>
  <c r="X27" i="5"/>
  <c r="V28" i="5"/>
  <c r="X28" i="5"/>
  <c r="V29" i="5"/>
  <c r="X29" i="5"/>
  <c r="V30" i="5"/>
  <c r="X30" i="5"/>
  <c r="V31" i="5"/>
  <c r="X31" i="5"/>
  <c r="V32" i="5"/>
  <c r="X32" i="5"/>
  <c r="V33" i="5"/>
  <c r="X33" i="5"/>
  <c r="V34" i="5"/>
  <c r="X34" i="5"/>
  <c r="V35" i="5"/>
  <c r="X35" i="5"/>
  <c r="V36" i="5"/>
  <c r="V37" i="5"/>
  <c r="X37" i="5"/>
  <c r="V38" i="5"/>
  <c r="X38" i="5"/>
  <c r="V39" i="5"/>
  <c r="X39" i="5"/>
  <c r="V40" i="5"/>
  <c r="X40" i="5"/>
  <c r="V41" i="5"/>
  <c r="X41" i="5"/>
  <c r="V42" i="5"/>
  <c r="X42" i="5"/>
  <c r="V43" i="5"/>
  <c r="X43" i="5"/>
  <c r="V44" i="5"/>
  <c r="X44" i="5"/>
  <c r="V45" i="5"/>
  <c r="X45" i="5"/>
  <c r="V46" i="5"/>
  <c r="X46" i="5"/>
  <c r="V47" i="5"/>
  <c r="X47" i="5"/>
  <c r="V48" i="5"/>
  <c r="X48" i="5"/>
  <c r="V49" i="5"/>
  <c r="X49" i="5"/>
  <c r="V50" i="5"/>
  <c r="X50" i="5"/>
  <c r="V51" i="5"/>
  <c r="X51" i="5"/>
  <c r="V52" i="5"/>
  <c r="X52" i="5"/>
  <c r="V53" i="5"/>
  <c r="X53" i="5"/>
  <c r="V54" i="5"/>
  <c r="X54" i="5"/>
  <c r="V55" i="5"/>
  <c r="X55" i="5"/>
  <c r="V56" i="5"/>
  <c r="X56" i="5"/>
  <c r="V57" i="5"/>
  <c r="X57" i="5"/>
  <c r="V58" i="5"/>
  <c r="X58" i="5"/>
  <c r="V59" i="5"/>
  <c r="X59" i="5"/>
  <c r="V60" i="5"/>
  <c r="X60" i="5"/>
  <c r="V61" i="5"/>
  <c r="X61" i="5"/>
  <c r="V62" i="5"/>
  <c r="X62" i="5"/>
  <c r="V63" i="5"/>
  <c r="X63" i="5"/>
  <c r="V64" i="5"/>
  <c r="X64" i="5"/>
  <c r="V65" i="5"/>
  <c r="X65" i="5"/>
  <c r="V66" i="5"/>
  <c r="X66" i="5"/>
  <c r="V67" i="5"/>
  <c r="X67" i="5"/>
  <c r="V68" i="5"/>
  <c r="X68" i="5"/>
  <c r="V69" i="5"/>
  <c r="X69" i="5"/>
  <c r="V70" i="5"/>
  <c r="X70" i="5"/>
  <c r="V71" i="5"/>
  <c r="X71" i="5"/>
  <c r="V72" i="5"/>
  <c r="X72" i="5"/>
  <c r="V73" i="5"/>
  <c r="X73" i="5"/>
  <c r="V74" i="5"/>
  <c r="X74" i="5"/>
  <c r="V75" i="5"/>
  <c r="X75" i="5"/>
  <c r="V76" i="5"/>
  <c r="X76" i="5"/>
  <c r="V77" i="5"/>
  <c r="X77" i="5"/>
  <c r="V78" i="5"/>
  <c r="X78" i="5"/>
  <c r="V79" i="5"/>
  <c r="X79" i="5"/>
  <c r="V80" i="5"/>
  <c r="X80" i="5"/>
  <c r="V81" i="5"/>
  <c r="X81" i="5"/>
  <c r="V82" i="5"/>
  <c r="X82" i="5"/>
  <c r="V83" i="5"/>
  <c r="X83" i="5"/>
  <c r="V84" i="5"/>
  <c r="X84" i="5"/>
  <c r="V85" i="5"/>
  <c r="X85" i="5"/>
  <c r="V86" i="5"/>
  <c r="X86" i="5"/>
  <c r="V87" i="5"/>
  <c r="X87" i="5"/>
  <c r="V88" i="5"/>
  <c r="X88" i="5"/>
  <c r="V89" i="5"/>
  <c r="X89" i="5"/>
  <c r="V90" i="5"/>
  <c r="X90" i="5"/>
  <c r="V91" i="5"/>
  <c r="X91" i="5"/>
  <c r="V92" i="5"/>
  <c r="X92" i="5"/>
  <c r="V93" i="5"/>
  <c r="X93" i="5"/>
  <c r="V94" i="5"/>
  <c r="X94" i="5"/>
  <c r="V95" i="5"/>
  <c r="X95" i="5"/>
  <c r="V96" i="5"/>
  <c r="X96" i="5"/>
  <c r="V97" i="5"/>
  <c r="X97" i="5"/>
  <c r="V98" i="5"/>
  <c r="X98" i="5"/>
  <c r="V99" i="5"/>
  <c r="X99" i="5"/>
  <c r="V100" i="5"/>
  <c r="X100" i="5"/>
  <c r="V101" i="5"/>
  <c r="X101" i="5"/>
  <c r="V102" i="5"/>
  <c r="X102" i="5"/>
  <c r="V103" i="5"/>
  <c r="X103" i="5"/>
  <c r="V104" i="5"/>
  <c r="X104" i="5"/>
  <c r="V105" i="5"/>
  <c r="X105" i="5"/>
  <c r="V106" i="5"/>
  <c r="X106" i="5"/>
  <c r="V107" i="5"/>
  <c r="X107" i="5"/>
  <c r="V108" i="5"/>
  <c r="X108" i="5"/>
  <c r="V109" i="5"/>
  <c r="X109" i="5"/>
  <c r="V110" i="5"/>
  <c r="X110" i="5"/>
  <c r="V111" i="5"/>
  <c r="X111" i="5"/>
  <c r="V112" i="5"/>
  <c r="X112" i="5"/>
  <c r="V113" i="5"/>
  <c r="X113" i="5"/>
  <c r="V114" i="5"/>
  <c r="X114" i="5"/>
  <c r="V115" i="5"/>
  <c r="X115" i="5"/>
  <c r="V116" i="5"/>
  <c r="X116" i="5"/>
  <c r="V117" i="5"/>
  <c r="X117" i="5"/>
  <c r="V118" i="5"/>
  <c r="X118" i="5"/>
  <c r="V119" i="5"/>
  <c r="X119" i="5"/>
  <c r="V120" i="5"/>
  <c r="X120" i="5"/>
  <c r="V121" i="5"/>
  <c r="X121" i="5"/>
  <c r="V122" i="5"/>
  <c r="X122" i="5"/>
  <c r="V123" i="5"/>
  <c r="X123" i="5"/>
  <c r="V124" i="5"/>
  <c r="X124" i="5"/>
  <c r="V125" i="5"/>
  <c r="X125" i="5"/>
  <c r="V126" i="5"/>
  <c r="X126" i="5"/>
  <c r="V127" i="5"/>
  <c r="X127" i="5"/>
  <c r="V128" i="5"/>
  <c r="X128" i="5"/>
  <c r="V129" i="5"/>
  <c r="X129" i="5"/>
  <c r="V130" i="5"/>
  <c r="X130" i="5"/>
  <c r="V131" i="5"/>
  <c r="X131" i="5"/>
  <c r="V132" i="5"/>
  <c r="X132" i="5"/>
  <c r="V133" i="5"/>
  <c r="X133" i="5"/>
  <c r="V134" i="5"/>
  <c r="X134" i="5"/>
  <c r="V135" i="5"/>
  <c r="X135" i="5"/>
  <c r="V136" i="5"/>
  <c r="X136" i="5"/>
  <c r="V137" i="5"/>
  <c r="X137" i="5"/>
  <c r="V138" i="5"/>
  <c r="X138" i="5"/>
  <c r="V139" i="5"/>
  <c r="X139" i="5"/>
  <c r="V140" i="5"/>
  <c r="X140" i="5"/>
  <c r="V141" i="5"/>
  <c r="X141" i="5"/>
  <c r="V142" i="5"/>
  <c r="X142" i="5"/>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X149" i="5" s="1"/>
  <c r="B150" i="5"/>
  <c r="V150" i="5"/>
  <c r="E150" i="5"/>
  <c r="X150" i="5"/>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X163" i="5"/>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c r="B182" i="5"/>
  <c r="V182" i="5"/>
  <c r="E182" i="5"/>
  <c r="X182" i="5" s="1"/>
  <c r="B183" i="5"/>
  <c r="V183" i="5"/>
  <c r="E183" i="5"/>
  <c r="X183" i="5" s="1"/>
  <c r="B184" i="5"/>
  <c r="V184" i="5"/>
  <c r="E184" i="5"/>
  <c r="X184" i="5"/>
  <c r="B185" i="5"/>
  <c r="V185" i="5"/>
  <c r="E185" i="5"/>
  <c r="X185" i="5" s="1"/>
  <c r="B186" i="5"/>
  <c r="V186" i="5"/>
  <c r="E186" i="5"/>
  <c r="X186" i="5" s="1"/>
  <c r="B187" i="5"/>
  <c r="V187" i="5"/>
  <c r="E187" i="5"/>
  <c r="X187" i="5" s="1"/>
  <c r="B188" i="5"/>
  <c r="V188" i="5"/>
  <c r="E188" i="5"/>
  <c r="X188" i="5" s="1"/>
  <c r="B189" i="5"/>
  <c r="V189" i="5"/>
  <c r="E189" i="5"/>
  <c r="X189" i="5" s="1"/>
  <c r="V190" i="5"/>
  <c r="E190" i="5"/>
  <c r="X190" i="5" s="1"/>
  <c r="V191" i="5"/>
  <c r="E191" i="5"/>
  <c r="X191" i="5" s="1"/>
  <c r="B192" i="5"/>
  <c r="V192" i="5"/>
  <c r="E192" i="5"/>
  <c r="X192" i="5" s="1"/>
  <c r="B193" i="5"/>
  <c r="V193" i="5"/>
  <c r="E193" i="5"/>
  <c r="X193" i="5" s="1"/>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c r="B200" i="5"/>
  <c r="V200" i="5"/>
  <c r="E200" i="5"/>
  <c r="X200" i="5" s="1"/>
  <c r="B201" i="5"/>
  <c r="V201" i="5"/>
  <c r="E201" i="5"/>
  <c r="X201" i="5" s="1"/>
  <c r="B202" i="5"/>
  <c r="V202" i="5"/>
  <c r="E202" i="5"/>
  <c r="X202" i="5"/>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X209" i="5" s="1"/>
  <c r="B210" i="5"/>
  <c r="V210" i="5"/>
  <c r="E210" i="5"/>
  <c r="X210" i="5" s="1"/>
  <c r="B211" i="5"/>
  <c r="V211" i="5"/>
  <c r="E211" i="5"/>
  <c r="X211" i="5"/>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c r="B221" i="5"/>
  <c r="V221" i="5"/>
  <c r="E221" i="5"/>
  <c r="X221" i="5" s="1"/>
  <c r="B222" i="5"/>
  <c r="V222" i="5"/>
  <c r="E222" i="5"/>
  <c r="X222" i="5" s="1"/>
  <c r="B223" i="5"/>
  <c r="V223" i="5"/>
  <c r="E223" i="5"/>
  <c r="X223" i="5" s="1"/>
  <c r="B224" i="5"/>
  <c r="V224" i="5"/>
  <c r="E224" i="5"/>
  <c r="X224" i="5" s="1"/>
  <c r="B225" i="5"/>
  <c r="V225" i="5"/>
  <c r="E225" i="5"/>
  <c r="X225" i="5" s="1"/>
  <c r="B226" i="5"/>
  <c r="V226" i="5"/>
  <c r="E226" i="5"/>
  <c r="X226" i="5"/>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c r="B236" i="5"/>
  <c r="V236" i="5"/>
  <c r="E236" i="5"/>
  <c r="X236" i="5" s="1"/>
  <c r="B237" i="5"/>
  <c r="V237" i="5"/>
  <c r="E237" i="5"/>
  <c r="X237" i="5" s="1"/>
  <c r="B238" i="5"/>
  <c r="V238" i="5"/>
  <c r="E238" i="5"/>
  <c r="X238" i="5"/>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c r="B263" i="5"/>
  <c r="V263" i="5"/>
  <c r="E263" i="5"/>
  <c r="X263" i="5" s="1"/>
  <c r="B264" i="5"/>
  <c r="V264" i="5"/>
  <c r="E264" i="5"/>
  <c r="X264" i="5" s="1"/>
  <c r="B265" i="5"/>
  <c r="V265" i="5"/>
  <c r="E265" i="5"/>
  <c r="X265" i="5"/>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c r="B272" i="5"/>
  <c r="V272" i="5"/>
  <c r="E272" i="5"/>
  <c r="X272" i="5" s="1"/>
  <c r="B273" i="5"/>
  <c r="V273" i="5"/>
  <c r="E273" i="5"/>
  <c r="X273" i="5" s="1"/>
  <c r="B274" i="5"/>
  <c r="V274" i="5"/>
  <c r="E274" i="5"/>
  <c r="X274" i="5"/>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c r="B281" i="5"/>
  <c r="V281" i="5"/>
  <c r="E281" i="5"/>
  <c r="X281" i="5" s="1"/>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c r="B309" i="5"/>
  <c r="V309" i="5"/>
  <c r="E309" i="5"/>
  <c r="X309" i="5" s="1"/>
  <c r="B310" i="5"/>
  <c r="V310" i="5"/>
  <c r="E310" i="5"/>
  <c r="X310" i="5" s="1"/>
  <c r="B311" i="5"/>
  <c r="V311" i="5"/>
  <c r="E311" i="5"/>
  <c r="X311" i="5"/>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c r="B327" i="5"/>
  <c r="V327" i="5"/>
  <c r="E327" i="5"/>
  <c r="X327" i="5" s="1"/>
  <c r="B328" i="5"/>
  <c r="V328" i="5"/>
  <c r="E328" i="5"/>
  <c r="X328" i="5" s="1"/>
  <c r="B329" i="5"/>
  <c r="V329" i="5"/>
  <c r="E329" i="5"/>
  <c r="X329" i="5"/>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c r="B342" i="5"/>
  <c r="V342" i="5"/>
  <c r="E342" i="5"/>
  <c r="X342" i="5" s="1"/>
  <c r="B343" i="5"/>
  <c r="V343" i="5"/>
  <c r="E343" i="5"/>
  <c r="X343" i="5" s="1"/>
  <c r="B344" i="5"/>
  <c r="V344" i="5"/>
  <c r="E344" i="5"/>
  <c r="X344" i="5"/>
  <c r="B345" i="5"/>
  <c r="V345" i="5"/>
  <c r="E345" i="5"/>
  <c r="X345" i="5" s="1"/>
  <c r="B346" i="5"/>
  <c r="V346" i="5"/>
  <c r="E346" i="5"/>
  <c r="X346" i="5" s="1"/>
  <c r="V347" i="5"/>
  <c r="E347" i="5"/>
  <c r="X347" i="5" s="1"/>
  <c r="V348" i="5"/>
  <c r="E348" i="5"/>
  <c r="X348" i="5" s="1"/>
  <c r="B349" i="5"/>
  <c r="V349" i="5"/>
  <c r="E349" i="5"/>
  <c r="X349" i="5" s="1"/>
  <c r="B350" i="5"/>
  <c r="V350" i="5"/>
  <c r="E350" i="5"/>
  <c r="X350" i="5"/>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c r="B357" i="5"/>
  <c r="V357" i="5"/>
  <c r="E357" i="5"/>
  <c r="X357" i="5" s="1"/>
  <c r="B358" i="5"/>
  <c r="V358" i="5"/>
  <c r="E358" i="5"/>
  <c r="X358" i="5" s="1"/>
  <c r="B359" i="5"/>
  <c r="V359" i="5"/>
  <c r="E359" i="5"/>
  <c r="X359" i="5"/>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c r="B366" i="5"/>
  <c r="V366" i="5"/>
  <c r="E366" i="5"/>
  <c r="X366" i="5" s="1"/>
  <c r="B367" i="5"/>
  <c r="V367" i="5"/>
  <c r="E367" i="5"/>
  <c r="X367" i="5" s="1"/>
  <c r="B368" i="5"/>
  <c r="V368" i="5"/>
  <c r="E368" i="5"/>
  <c r="X368" i="5"/>
  <c r="B369" i="5"/>
  <c r="V369" i="5"/>
  <c r="E369" i="5"/>
  <c r="X369" i="5" s="1"/>
  <c r="B370" i="5"/>
  <c r="V370" i="5"/>
  <c r="E370" i="5"/>
  <c r="X370" i="5" s="1"/>
  <c r="B371" i="5"/>
  <c r="V371" i="5"/>
  <c r="E371" i="5"/>
  <c r="X371" i="5"/>
  <c r="B372" i="5"/>
  <c r="V372" i="5"/>
  <c r="E372" i="5"/>
  <c r="X372" i="5" s="1"/>
  <c r="B373" i="5"/>
  <c r="V373" i="5"/>
  <c r="E373" i="5"/>
  <c r="X373" i="5" s="1"/>
  <c r="B374" i="5"/>
  <c r="V374" i="5"/>
  <c r="E374" i="5"/>
  <c r="X374" i="5" s="1"/>
  <c r="B375" i="5"/>
  <c r="V375" i="5"/>
  <c r="E375" i="5"/>
  <c r="X375" i="5" s="1"/>
  <c r="B376" i="5"/>
  <c r="V376" i="5"/>
  <c r="E376" i="5"/>
  <c r="X376" i="5" s="1"/>
  <c r="B377" i="5"/>
  <c r="V377" i="5"/>
  <c r="E377" i="5"/>
  <c r="X377" i="5"/>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c r="B384" i="5"/>
  <c r="V384" i="5"/>
  <c r="E384" i="5"/>
  <c r="X384" i="5" s="1"/>
  <c r="B385" i="5"/>
  <c r="V385" i="5"/>
  <c r="E385" i="5"/>
  <c r="X385" i="5" s="1"/>
  <c r="B386" i="5"/>
  <c r="V386" i="5"/>
  <c r="E386" i="5"/>
  <c r="X386" i="5"/>
  <c r="B387" i="5"/>
  <c r="V387" i="5"/>
  <c r="E387" i="5"/>
  <c r="X387" i="5" s="1"/>
  <c r="B388" i="5"/>
  <c r="V388" i="5"/>
  <c r="E388" i="5"/>
  <c r="X388" i="5" s="1"/>
  <c r="B389" i="5"/>
  <c r="V389" i="5"/>
  <c r="E389" i="5"/>
  <c r="X389" i="5"/>
  <c r="B390" i="5"/>
  <c r="V390" i="5"/>
  <c r="E390" i="5"/>
  <c r="X390" i="5" s="1"/>
  <c r="B391" i="5"/>
  <c r="V391" i="5"/>
  <c r="E391" i="5"/>
  <c r="X391" i="5" s="1"/>
  <c r="B392" i="5"/>
  <c r="V392" i="5"/>
  <c r="E392" i="5"/>
  <c r="X392" i="5"/>
  <c r="B393" i="5"/>
  <c r="V393" i="5"/>
  <c r="E393" i="5"/>
  <c r="X393" i="5" s="1"/>
  <c r="V394" i="5"/>
  <c r="E394" i="5"/>
  <c r="X394" i="5"/>
  <c r="V395" i="5"/>
  <c r="E395" i="5"/>
  <c r="X395" i="5" s="1"/>
  <c r="B396" i="5"/>
  <c r="V396" i="5"/>
  <c r="E396" i="5"/>
  <c r="X396" i="5"/>
  <c r="B397" i="5"/>
  <c r="V397" i="5"/>
  <c r="E397" i="5"/>
  <c r="X397" i="5" s="1"/>
  <c r="B398" i="5"/>
  <c r="V398" i="5"/>
  <c r="E398" i="5"/>
  <c r="X398" i="5" s="1"/>
  <c r="V399" i="5"/>
  <c r="E399" i="5"/>
  <c r="X399" i="5" s="1"/>
  <c r="V400" i="5"/>
  <c r="E400" i="5"/>
  <c r="X400" i="5" s="1"/>
  <c r="V401" i="5"/>
  <c r="E401" i="5"/>
  <c r="X401" i="5" s="1"/>
  <c r="V402" i="5"/>
  <c r="E402" i="5"/>
  <c r="X402" i="5" s="1"/>
  <c r="V403" i="5"/>
  <c r="E403" i="5"/>
  <c r="X403" i="5"/>
  <c r="V404" i="5"/>
  <c r="E404" i="5"/>
  <c r="X404" i="5" s="1"/>
  <c r="V405" i="5"/>
  <c r="E405" i="5"/>
  <c r="X405" i="5"/>
  <c r="V406" i="5"/>
  <c r="E406" i="5"/>
  <c r="X406" i="5" s="1"/>
  <c r="V407" i="5"/>
  <c r="E407" i="5"/>
  <c r="X407" i="5" s="1"/>
  <c r="V408" i="5"/>
  <c r="E408" i="5"/>
  <c r="X408" i="5" s="1"/>
  <c r="V409" i="5"/>
  <c r="E409" i="5"/>
  <c r="X409" i="5"/>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c r="V418" i="5"/>
  <c r="E418" i="5"/>
  <c r="X418" i="5" s="1"/>
  <c r="V419" i="5"/>
  <c r="E419" i="5"/>
  <c r="X419" i="5"/>
  <c r="V420" i="5"/>
  <c r="E420" i="5"/>
  <c r="X420" i="5" s="1"/>
  <c r="V421" i="5"/>
  <c r="E421" i="5"/>
  <c r="X421" i="5"/>
  <c r="V422" i="5"/>
  <c r="E422" i="5"/>
  <c r="X422" i="5" s="1"/>
  <c r="V423" i="5"/>
  <c r="E423" i="5"/>
  <c r="X423" i="5" s="1"/>
  <c r="V424" i="5"/>
  <c r="E424" i="5"/>
  <c r="X424" i="5" s="1"/>
  <c r="V425" i="5"/>
  <c r="E425" i="5"/>
  <c r="X425" i="5"/>
  <c r="V426" i="5"/>
  <c r="E426" i="5"/>
  <c r="X426" i="5" s="1"/>
  <c r="V427" i="5"/>
  <c r="E427" i="5"/>
  <c r="X427" i="5" s="1"/>
  <c r="V428" i="5"/>
  <c r="E428" i="5"/>
  <c r="X428" i="5" s="1"/>
  <c r="V429" i="5"/>
  <c r="E429" i="5"/>
  <c r="X429" i="5"/>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c r="V438" i="5"/>
  <c r="E438" i="5"/>
  <c r="X438" i="5" s="1"/>
  <c r="V439" i="5"/>
  <c r="E439" i="5"/>
  <c r="X439" i="5" s="1"/>
  <c r="V440" i="5"/>
  <c r="E440" i="5"/>
  <c r="X440" i="5" s="1"/>
  <c r="V441" i="5"/>
  <c r="E441" i="5"/>
  <c r="X441" i="5"/>
  <c r="V442" i="5"/>
  <c r="E442" i="5"/>
  <c r="X442" i="5" s="1"/>
  <c r="V443" i="5"/>
  <c r="E443" i="5"/>
  <c r="X443" i="5" s="1"/>
  <c r="V444" i="5"/>
  <c r="E444" i="5"/>
  <c r="X444" i="5" s="1"/>
  <c r="V445" i="5"/>
  <c r="E445" i="5"/>
  <c r="X445" i="5"/>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c r="V458" i="5"/>
  <c r="E458" i="5"/>
  <c r="X458" i="5" s="1"/>
  <c r="V459" i="5"/>
  <c r="E459" i="5"/>
  <c r="X459" i="5"/>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c r="V510" i="5"/>
  <c r="E510" i="5"/>
  <c r="X510" i="5" s="1"/>
  <c r="V511" i="5"/>
  <c r="E511" i="5"/>
  <c r="X511" i="5" s="1"/>
  <c r="V512" i="5"/>
  <c r="E512" i="5"/>
  <c r="X512" i="5" s="1"/>
  <c r="V513" i="5"/>
  <c r="E513" i="5"/>
  <c r="X513" i="5"/>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c r="V522" i="5"/>
  <c r="E522" i="5"/>
  <c r="X522" i="5" s="1"/>
  <c r="V523" i="5"/>
  <c r="E523" i="5"/>
  <c r="X523" i="5" s="1"/>
  <c r="V524" i="5"/>
  <c r="E524" i="5"/>
  <c r="X524" i="5"/>
  <c r="V525" i="5"/>
  <c r="E525" i="5"/>
  <c r="X525" i="5" s="1"/>
  <c r="V526" i="5"/>
  <c r="E526" i="5"/>
  <c r="X526" i="5" s="1"/>
  <c r="V527" i="5"/>
  <c r="E527" i="5"/>
  <c r="X527" i="5" s="1"/>
  <c r="V528" i="5"/>
  <c r="E528" i="5"/>
  <c r="X528" i="5"/>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c r="V548" i="5"/>
  <c r="E548" i="5"/>
  <c r="X548" i="5" s="1"/>
  <c r="V549" i="5"/>
  <c r="E549" i="5"/>
  <c r="X549" i="5" s="1"/>
  <c r="V550" i="5"/>
  <c r="E550" i="5"/>
  <c r="X550" i="5" s="1"/>
  <c r="V551" i="5"/>
  <c r="E551" i="5"/>
  <c r="X551" i="5" s="1"/>
  <c r="V552" i="5"/>
  <c r="E552" i="5"/>
  <c r="X552" i="5"/>
  <c r="V553" i="5"/>
  <c r="E553" i="5"/>
  <c r="X553" i="5" s="1"/>
  <c r="V554" i="5"/>
  <c r="E554" i="5"/>
  <c r="X554" i="5" s="1"/>
  <c r="V555" i="5"/>
  <c r="E555" i="5"/>
  <c r="X555" i="5"/>
  <c r="V556" i="5"/>
  <c r="E556" i="5"/>
  <c r="X556" i="5" s="1"/>
  <c r="V557" i="5"/>
  <c r="E557" i="5"/>
  <c r="X557" i="5" s="1"/>
  <c r="V558" i="5"/>
  <c r="E558" i="5"/>
  <c r="X558" i="5" s="1"/>
  <c r="V559" i="5"/>
  <c r="E559" i="5"/>
  <c r="X559" i="5" s="1"/>
  <c r="V560" i="5"/>
  <c r="E560" i="5"/>
  <c r="X560" i="5"/>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c r="V572" i="5"/>
  <c r="E572" i="5"/>
  <c r="X572" i="5" s="1"/>
  <c r="V573" i="5"/>
  <c r="E573" i="5"/>
  <c r="X573" i="5" s="1"/>
  <c r="V574" i="5"/>
  <c r="E574" i="5"/>
  <c r="X574" i="5" s="1"/>
  <c r="V575" i="5"/>
  <c r="E575" i="5"/>
  <c r="X575" i="5" s="1"/>
  <c r="V576" i="5"/>
  <c r="E576" i="5"/>
  <c r="X576" i="5"/>
  <c r="V577" i="5"/>
  <c r="E577" i="5"/>
  <c r="X577" i="5" s="1"/>
  <c r="V578" i="5"/>
  <c r="E578" i="5"/>
  <c r="X578" i="5" s="1"/>
  <c r="V579" i="5"/>
  <c r="E579" i="5"/>
  <c r="X579" i="5" s="1"/>
  <c r="V580" i="5"/>
  <c r="E580" i="5"/>
  <c r="X580" i="5"/>
  <c r="V581" i="5"/>
  <c r="E581" i="5"/>
  <c r="X581" i="5" s="1"/>
  <c r="V582" i="5"/>
  <c r="E582" i="5"/>
  <c r="X582" i="5" s="1"/>
  <c r="V583" i="5"/>
  <c r="E583" i="5"/>
  <c r="X583" i="5" s="1"/>
  <c r="V584" i="5"/>
  <c r="E584" i="5"/>
  <c r="X584" i="5"/>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c r="V593" i="5"/>
  <c r="E593" i="5"/>
  <c r="X593" i="5" s="1"/>
  <c r="V594" i="5"/>
  <c r="E594" i="5"/>
  <c r="X594" i="5"/>
  <c r="V595" i="5"/>
  <c r="E595" i="5"/>
  <c r="X595" i="5" s="1"/>
  <c r="V596" i="5"/>
  <c r="E596" i="5"/>
  <c r="X596" i="5" s="1"/>
  <c r="V597" i="5"/>
  <c r="E597" i="5"/>
  <c r="X597" i="5" s="1"/>
  <c r="V598" i="5"/>
  <c r="E598" i="5"/>
  <c r="X598" i="5"/>
  <c r="V599" i="5"/>
  <c r="E599" i="5"/>
  <c r="X599" i="5" s="1"/>
  <c r="V600" i="5"/>
  <c r="E600" i="5"/>
  <c r="X600" i="5"/>
  <c r="V601" i="5"/>
  <c r="E601" i="5"/>
  <c r="X601" i="5" s="1"/>
  <c r="V602" i="5"/>
  <c r="E602" i="5"/>
  <c r="X602" i="5"/>
  <c r="V603" i="5"/>
  <c r="E603" i="5"/>
  <c r="X603" i="5" s="1"/>
  <c r="V604" i="5"/>
  <c r="E604" i="5"/>
  <c r="X604" i="5" s="1"/>
  <c r="V605" i="5"/>
  <c r="E605" i="5"/>
  <c r="X605" i="5" s="1"/>
  <c r="V606" i="5"/>
  <c r="E606" i="5"/>
  <c r="X606" i="5" s="1"/>
  <c r="V607" i="5"/>
  <c r="E607" i="5"/>
  <c r="X607" i="5" s="1"/>
  <c r="V608" i="5"/>
  <c r="E608" i="5"/>
  <c r="X608" i="5"/>
  <c r="V609" i="5"/>
  <c r="E609" i="5"/>
  <c r="X609" i="5" s="1"/>
  <c r="V610" i="5"/>
  <c r="E610" i="5"/>
  <c r="X610" i="5"/>
  <c r="V611" i="5"/>
  <c r="E611" i="5"/>
  <c r="X611" i="5" s="1"/>
  <c r="V612" i="5"/>
  <c r="E612" i="5"/>
  <c r="X612" i="5"/>
  <c r="V613" i="5"/>
  <c r="E613" i="5"/>
  <c r="X613" i="5" s="1"/>
  <c r="V614" i="5"/>
  <c r="E614" i="5"/>
  <c r="X614" i="5" s="1"/>
  <c r="V615" i="5"/>
  <c r="E615" i="5"/>
  <c r="X615" i="5" s="1"/>
  <c r="V616" i="5"/>
  <c r="E616" i="5"/>
  <c r="X616" i="5" s="1"/>
  <c r="V617" i="5"/>
  <c r="E617" i="5"/>
  <c r="X617" i="5" s="1"/>
  <c r="V618" i="5"/>
  <c r="E618" i="5"/>
  <c r="X618" i="5"/>
  <c r="V619" i="5"/>
  <c r="E619" i="5"/>
  <c r="X619" i="5" s="1"/>
  <c r="V620" i="5"/>
  <c r="E620" i="5"/>
  <c r="X620" i="5"/>
  <c r="V621" i="5"/>
  <c r="E621" i="5"/>
  <c r="X621" i="5" s="1"/>
  <c r="V622" i="5"/>
  <c r="E622" i="5"/>
  <c r="X622" i="5" s="1"/>
  <c r="V623" i="5"/>
  <c r="E623" i="5"/>
  <c r="X623" i="5" s="1"/>
  <c r="V624" i="5"/>
  <c r="E624" i="5"/>
  <c r="X624" i="5" s="1"/>
  <c r="V625" i="5"/>
  <c r="E625" i="5"/>
  <c r="X625" i="5" s="1"/>
  <c r="V626" i="5"/>
  <c r="E626" i="5"/>
  <c r="X626" i="5"/>
  <c r="V627" i="5"/>
  <c r="E627" i="5"/>
  <c r="X627" i="5" s="1"/>
  <c r="V628" i="5"/>
  <c r="E628" i="5"/>
  <c r="X628" i="5" s="1"/>
  <c r="V629" i="5"/>
  <c r="E629" i="5"/>
  <c r="X629" i="5" s="1"/>
  <c r="V630" i="5"/>
  <c r="E630" i="5"/>
  <c r="X630" i="5" s="1"/>
  <c r="V631" i="5"/>
  <c r="E631" i="5"/>
  <c r="X631" i="5" s="1"/>
  <c r="V632" i="5"/>
  <c r="E632" i="5"/>
  <c r="X632" i="5"/>
  <c r="V633" i="5"/>
  <c r="E633" i="5"/>
  <c r="X633" i="5" s="1"/>
  <c r="V634" i="5"/>
  <c r="E634" i="5"/>
  <c r="X634" i="5" s="1"/>
  <c r="V635" i="5"/>
  <c r="E635" i="5"/>
  <c r="X635" i="5" s="1"/>
  <c r="V636" i="5"/>
  <c r="E636" i="5"/>
  <c r="X636" i="5"/>
  <c r="V637" i="5"/>
  <c r="E637" i="5"/>
  <c r="X637" i="5" s="1"/>
  <c r="V638" i="5"/>
  <c r="E638" i="5"/>
  <c r="X638" i="5" s="1"/>
  <c r="V639" i="5"/>
  <c r="E639" i="5"/>
  <c r="X639" i="5" s="1"/>
  <c r="V640" i="5"/>
  <c r="E640" i="5"/>
  <c r="X640" i="5"/>
  <c r="V641" i="5"/>
  <c r="E641" i="5"/>
  <c r="X641" i="5" s="1"/>
  <c r="V642" i="5"/>
  <c r="E642" i="5"/>
  <c r="X642" i="5"/>
  <c r="V643" i="5"/>
  <c r="E643" i="5"/>
  <c r="X643" i="5" s="1"/>
  <c r="V644" i="5"/>
  <c r="E644" i="5"/>
  <c r="X644" i="5" s="1"/>
  <c r="V645" i="5"/>
  <c r="E645" i="5"/>
  <c r="X645" i="5" s="1"/>
  <c r="V646" i="5"/>
  <c r="E646" i="5"/>
  <c r="X646" i="5"/>
  <c r="V647" i="5"/>
  <c r="E647" i="5"/>
  <c r="X647" i="5" s="1"/>
  <c r="V648" i="5"/>
  <c r="E648" i="5"/>
  <c r="X648" i="5" s="1"/>
  <c r="V649" i="5"/>
  <c r="E649" i="5"/>
  <c r="X649" i="5" s="1"/>
  <c r="V650" i="5"/>
  <c r="E650" i="5"/>
  <c r="X650" i="5" s="1"/>
  <c r="V651" i="5"/>
  <c r="E651" i="5"/>
  <c r="X651" i="5" s="1"/>
  <c r="V652" i="5"/>
  <c r="E652" i="5"/>
  <c r="X652" i="5"/>
  <c r="V653" i="5"/>
  <c r="E653" i="5"/>
  <c r="X653" i="5" s="1"/>
  <c r="V654" i="5"/>
  <c r="E654" i="5"/>
  <c r="X654" i="5" s="1"/>
  <c r="V655" i="5"/>
  <c r="E655" i="5"/>
  <c r="X655" i="5" s="1"/>
  <c r="V656" i="5"/>
  <c r="E656" i="5"/>
  <c r="X656" i="5"/>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c r="V667" i="5"/>
  <c r="E667" i="5"/>
  <c r="X667" i="5" s="1"/>
  <c r="V668" i="5"/>
  <c r="E668" i="5"/>
  <c r="X668" i="5" s="1"/>
  <c r="V669" i="5"/>
  <c r="E669" i="5"/>
  <c r="X669" i="5" s="1"/>
  <c r="V670" i="5"/>
  <c r="E670" i="5"/>
  <c r="X670" i="5" s="1"/>
  <c r="V671" i="5"/>
  <c r="E671" i="5"/>
  <c r="X671" i="5" s="1"/>
  <c r="V672" i="5"/>
  <c r="E672" i="5"/>
  <c r="X672" i="5"/>
  <c r="V673" i="5"/>
  <c r="E673" i="5"/>
  <c r="X673" i="5" s="1"/>
  <c r="V674" i="5"/>
  <c r="E674" i="5"/>
  <c r="X674" i="5" s="1"/>
  <c r="V675" i="5"/>
  <c r="E675" i="5"/>
  <c r="X675" i="5" s="1"/>
  <c r="V676" i="5"/>
  <c r="E676" i="5"/>
  <c r="X676" i="5"/>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c r="V685" i="5"/>
  <c r="E685" i="5"/>
  <c r="X685" i="5" s="1"/>
  <c r="V686" i="5"/>
  <c r="E686" i="5"/>
  <c r="X686" i="5" s="1"/>
  <c r="V687" i="5"/>
  <c r="E687" i="5"/>
  <c r="X687" i="5" s="1"/>
  <c r="V688" i="5"/>
  <c r="E688" i="5"/>
  <c r="X688" i="5"/>
  <c r="V689" i="5"/>
  <c r="E689" i="5"/>
  <c r="X689" i="5" s="1"/>
  <c r="V690" i="5"/>
  <c r="E690" i="5"/>
  <c r="X690" i="5" s="1"/>
  <c r="V691" i="5"/>
  <c r="E691" i="5"/>
  <c r="X691" i="5" s="1"/>
  <c r="V692" i="5"/>
  <c r="E692" i="5"/>
  <c r="X692" i="5" s="1"/>
  <c r="V693" i="5"/>
  <c r="E693" i="5"/>
  <c r="X693" i="5" s="1"/>
  <c r="V694" i="5"/>
  <c r="E694" i="5"/>
  <c r="X694" i="5"/>
  <c r="V695" i="5"/>
  <c r="E695" i="5"/>
  <c r="X695" i="5" s="1"/>
  <c r="V696" i="5"/>
  <c r="E696" i="5"/>
  <c r="X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c r="V713" i="5"/>
  <c r="E713" i="5"/>
  <c r="X713" i="5" s="1"/>
  <c r="V714" i="5"/>
  <c r="E714" i="5"/>
  <c r="X714" i="5"/>
  <c r="V715" i="5"/>
  <c r="E715" i="5"/>
  <c r="X715" i="5" s="1"/>
  <c r="V716" i="5"/>
  <c r="E716" i="5"/>
  <c r="X716" i="5" s="1"/>
  <c r="V717" i="5"/>
  <c r="E717" i="5"/>
  <c r="X717" i="5" s="1"/>
  <c r="V718" i="5"/>
  <c r="E718" i="5"/>
  <c r="X718" i="5" s="1"/>
  <c r="V719" i="5"/>
  <c r="E719" i="5"/>
  <c r="X719" i="5" s="1"/>
  <c r="V720" i="5"/>
  <c r="E720" i="5"/>
  <c r="X720" i="5"/>
  <c r="V721" i="5"/>
  <c r="E721" i="5"/>
  <c r="X721" i="5" s="1"/>
  <c r="V722" i="5"/>
  <c r="E722" i="5"/>
  <c r="X722" i="5" s="1"/>
  <c r="V723" i="5"/>
  <c r="E723" i="5"/>
  <c r="X723" i="5" s="1"/>
  <c r="V724" i="5"/>
  <c r="E724" i="5"/>
  <c r="X724" i="5"/>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c r="V733" i="5"/>
  <c r="E733" i="5"/>
  <c r="X733" i="5" s="1"/>
  <c r="V734" i="5"/>
  <c r="E734" i="5"/>
  <c r="X734" i="5" s="1"/>
  <c r="V735" i="5"/>
  <c r="E735" i="5"/>
  <c r="X735" i="5" s="1"/>
  <c r="V736" i="5"/>
  <c r="E736" i="5"/>
  <c r="X736" i="5" s="1"/>
  <c r="V737" i="5"/>
  <c r="E737" i="5"/>
  <c r="X737" i="5" s="1"/>
  <c r="V738" i="5"/>
  <c r="E738" i="5"/>
  <c r="X738" i="5"/>
  <c r="V739" i="5"/>
  <c r="E739" i="5"/>
  <c r="X739" i="5" s="1"/>
  <c r="V740" i="5"/>
  <c r="E740" i="5"/>
  <c r="X740" i="5"/>
  <c r="V741" i="5"/>
  <c r="E741" i="5"/>
  <c r="X741" i="5" s="1"/>
  <c r="V742" i="5"/>
  <c r="E742" i="5"/>
  <c r="X742" i="5"/>
  <c r="V743" i="5"/>
  <c r="E743" i="5"/>
  <c r="X743" i="5" s="1"/>
  <c r="V744" i="5"/>
  <c r="E744" i="5"/>
  <c r="X744" i="5"/>
  <c r="V745" i="5"/>
  <c r="E745" i="5"/>
  <c r="X745" i="5" s="1"/>
  <c r="V746" i="5"/>
  <c r="E746" i="5"/>
  <c r="X746" i="5" s="1"/>
  <c r="V747" i="5"/>
  <c r="E747" i="5"/>
  <c r="X747" i="5" s="1"/>
  <c r="V748" i="5"/>
  <c r="E748" i="5"/>
  <c r="X748" i="5"/>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c r="V787" i="5"/>
  <c r="E787" i="5"/>
  <c r="X787" i="5" s="1"/>
  <c r="V788" i="5"/>
  <c r="E788" i="5"/>
  <c r="X788" i="5" s="1"/>
  <c r="V789" i="5"/>
  <c r="E789" i="5"/>
  <c r="X789" i="5" s="1"/>
  <c r="V790" i="5"/>
  <c r="E790" i="5"/>
  <c r="X790" i="5"/>
  <c r="V791" i="5"/>
  <c r="E791" i="5"/>
  <c r="X791" i="5" s="1"/>
  <c r="V792" i="5"/>
  <c r="E792" i="5"/>
  <c r="X792" i="5"/>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c r="V803" i="5"/>
  <c r="E803" i="5"/>
  <c r="X803" i="5" s="1"/>
  <c r="V804" i="5"/>
  <c r="E804" i="5"/>
  <c r="X804" i="5" s="1"/>
  <c r="V805" i="5"/>
  <c r="E805" i="5"/>
  <c r="X805" i="5" s="1"/>
  <c r="V806" i="5"/>
  <c r="E806" i="5"/>
  <c r="X806" i="5" s="1"/>
  <c r="V807" i="5"/>
  <c r="E807" i="5"/>
  <c r="X807" i="5" s="1"/>
  <c r="V808" i="5"/>
  <c r="E808" i="5"/>
  <c r="X808" i="5"/>
  <c r="V809" i="5"/>
  <c r="E809" i="5"/>
  <c r="X809" i="5" s="1"/>
  <c r="V810" i="5"/>
  <c r="E810" i="5"/>
  <c r="X810" i="5" s="1"/>
  <c r="V811" i="5"/>
  <c r="E811" i="5"/>
  <c r="X811" i="5" s="1"/>
  <c r="V812" i="5"/>
  <c r="E812" i="5"/>
  <c r="X812" i="5" s="1"/>
  <c r="V813" i="5"/>
  <c r="E813" i="5"/>
  <c r="X813" i="5" s="1"/>
  <c r="V814" i="5"/>
  <c r="E814" i="5"/>
  <c r="X814" i="5"/>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c r="V827" i="5"/>
  <c r="E827" i="5"/>
  <c r="X827" i="5" s="1"/>
  <c r="V828" i="5"/>
  <c r="E828" i="5"/>
  <c r="X828" i="5" s="1"/>
  <c r="V829" i="5"/>
  <c r="E829" i="5"/>
  <c r="X829" i="5" s="1"/>
  <c r="V830" i="5"/>
  <c r="E830" i="5"/>
  <c r="X830" i="5" s="1"/>
  <c r="V831" i="5"/>
  <c r="E831" i="5"/>
  <c r="X831" i="5" s="1"/>
  <c r="V832" i="5"/>
  <c r="E832" i="5"/>
  <c r="X832" i="5"/>
  <c r="V833" i="5"/>
  <c r="E833" i="5"/>
  <c r="X833" i="5" s="1"/>
  <c r="V834" i="5"/>
  <c r="E834" i="5"/>
  <c r="X834" i="5"/>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c r="V851" i="5"/>
  <c r="E851" i="5"/>
  <c r="X851" i="5" s="1"/>
  <c r="V852" i="5"/>
  <c r="E852" i="5"/>
  <c r="X852" i="5" s="1"/>
  <c r="V853" i="5"/>
  <c r="E853" i="5"/>
  <c r="X853" i="5" s="1"/>
  <c r="V854" i="5"/>
  <c r="E854" i="5"/>
  <c r="X854" i="5" s="1"/>
  <c r="V855" i="5"/>
  <c r="E855" i="5"/>
  <c r="X855" i="5" s="1"/>
  <c r="V856" i="5"/>
  <c r="E856" i="5"/>
  <c r="X856" i="5"/>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c r="V883" i="5"/>
  <c r="E883" i="5"/>
  <c r="X883" i="5" s="1"/>
  <c r="V884" i="5"/>
  <c r="E884" i="5"/>
  <c r="X884" i="5" s="1"/>
  <c r="V885" i="5"/>
  <c r="E885" i="5"/>
  <c r="X885" i="5" s="1"/>
  <c r="V886" i="5"/>
  <c r="E886" i="5"/>
  <c r="X886" i="5"/>
  <c r="V887" i="5"/>
  <c r="E887" i="5"/>
  <c r="X887" i="5" s="1"/>
  <c r="V888" i="5"/>
  <c r="E888" i="5"/>
  <c r="X888" i="5"/>
  <c r="V889" i="5"/>
  <c r="E889" i="5"/>
  <c r="X889" i="5" s="1"/>
  <c r="V890" i="5"/>
  <c r="E890" i="5"/>
  <c r="X890" i="5" s="1"/>
  <c r="V891" i="5"/>
  <c r="E891" i="5"/>
  <c r="X891" i="5" s="1"/>
  <c r="V892" i="5"/>
  <c r="E892" i="5"/>
  <c r="X892" i="5"/>
  <c r="V893" i="5"/>
  <c r="E893" i="5"/>
  <c r="X893" i="5"/>
  <c r="V894" i="5"/>
  <c r="E894" i="5"/>
  <c r="X894" i="5"/>
  <c r="V895" i="5"/>
  <c r="E895" i="5"/>
  <c r="X895" i="5" s="1"/>
  <c r="V896" i="5"/>
  <c r="E896" i="5"/>
  <c r="X896" i="5"/>
  <c r="V897" i="5"/>
  <c r="E897" i="5"/>
  <c r="X897" i="5"/>
  <c r="V898" i="5"/>
  <c r="E898" i="5"/>
  <c r="X898" i="5"/>
  <c r="V899" i="5"/>
  <c r="E899" i="5"/>
  <c r="X899" i="5" s="1"/>
  <c r="V900" i="5"/>
  <c r="E900" i="5"/>
  <c r="X900" i="5" s="1"/>
  <c r="V901" i="5"/>
  <c r="E901" i="5"/>
  <c r="X901" i="5" s="1"/>
  <c r="V902" i="5"/>
  <c r="E902" i="5"/>
  <c r="X902" i="5" s="1"/>
  <c r="V903" i="5"/>
  <c r="E903" i="5"/>
  <c r="X903" i="5" s="1"/>
  <c r="V904" i="5"/>
  <c r="E904" i="5"/>
  <c r="X904" i="5" s="1"/>
  <c r="V905" i="5"/>
  <c r="E905" i="5"/>
  <c r="X905" i="5"/>
  <c r="V906" i="5"/>
  <c r="E906" i="5"/>
  <c r="X906" i="5" s="1"/>
  <c r="V907" i="5"/>
  <c r="E907" i="5"/>
  <c r="X907" i="5" s="1"/>
  <c r="V908" i="5"/>
  <c r="E908" i="5"/>
  <c r="X908" i="5"/>
  <c r="V909" i="5"/>
  <c r="E909" i="5"/>
  <c r="X909" i="5"/>
  <c r="V910" i="5"/>
  <c r="E910" i="5"/>
  <c r="X910" i="5" s="1"/>
  <c r="V911" i="5"/>
  <c r="E911" i="5"/>
  <c r="X911" i="5" s="1"/>
  <c r="V912" i="5"/>
  <c r="E912" i="5"/>
  <c r="X912" i="5" s="1"/>
  <c r="V913" i="5"/>
  <c r="E913" i="5"/>
  <c r="X913" i="5" s="1"/>
  <c r="V914" i="5"/>
  <c r="E914" i="5"/>
  <c r="X914" i="5"/>
  <c r="V915" i="5"/>
  <c r="E915" i="5"/>
  <c r="X915" i="5" s="1"/>
  <c r="V916" i="5"/>
  <c r="E916" i="5"/>
  <c r="X916" i="5"/>
  <c r="V917" i="5"/>
  <c r="E917" i="5"/>
  <c r="X917" i="5" s="1"/>
  <c r="V918" i="5"/>
  <c r="E918" i="5"/>
  <c r="X918" i="5"/>
  <c r="V919" i="5"/>
  <c r="E919" i="5"/>
  <c r="X919" i="5" s="1"/>
  <c r="V920" i="5"/>
  <c r="E920" i="5"/>
  <c r="X920" i="5"/>
  <c r="V921" i="5"/>
  <c r="E921" i="5"/>
  <c r="X921" i="5"/>
  <c r="V922" i="5"/>
  <c r="E922" i="5"/>
  <c r="X922" i="5"/>
  <c r="V923" i="5"/>
  <c r="E923" i="5"/>
  <c r="X923" i="5" s="1"/>
  <c r="V924" i="5"/>
  <c r="E924" i="5"/>
  <c r="X924" i="5" s="1"/>
  <c r="V925" i="5"/>
  <c r="E925" i="5"/>
  <c r="X925" i="5"/>
  <c r="V926" i="5"/>
  <c r="E926" i="5"/>
  <c r="X926" i="5" s="1"/>
  <c r="V927" i="5"/>
  <c r="E927" i="5"/>
  <c r="X927" i="5" s="1"/>
  <c r="V928" i="5"/>
  <c r="E928" i="5"/>
  <c r="X928" i="5"/>
  <c r="V929" i="5"/>
  <c r="E929" i="5"/>
  <c r="X929" i="5" s="1"/>
  <c r="V930" i="5"/>
  <c r="E930" i="5"/>
  <c r="X930" i="5" s="1"/>
  <c r="V931" i="5"/>
  <c r="E931" i="5"/>
  <c r="X931" i="5" s="1"/>
  <c r="V932" i="5"/>
  <c r="E932" i="5"/>
  <c r="X932" i="5"/>
  <c r="V933" i="5"/>
  <c r="E933" i="5"/>
  <c r="X933" i="5"/>
  <c r="V934" i="5"/>
  <c r="E934" i="5"/>
  <c r="X934" i="5" s="1"/>
  <c r="V935" i="5"/>
  <c r="E935" i="5"/>
  <c r="X935" i="5" s="1"/>
  <c r="V936" i="5"/>
  <c r="E936" i="5"/>
  <c r="X936" i="5"/>
  <c r="V937" i="5"/>
  <c r="E937" i="5"/>
  <c r="X937" i="5" s="1"/>
  <c r="V938" i="5"/>
  <c r="E938" i="5"/>
  <c r="X938" i="5"/>
  <c r="V939" i="5"/>
  <c r="E939" i="5"/>
  <c r="X939" i="5" s="1"/>
  <c r="V940" i="5"/>
  <c r="E940" i="5"/>
  <c r="X940" i="5"/>
  <c r="V941" i="5"/>
  <c r="E941" i="5"/>
  <c r="X941" i="5"/>
  <c r="V942" i="5"/>
  <c r="E942" i="5"/>
  <c r="X942" i="5"/>
  <c r="V943" i="5"/>
  <c r="E943" i="5"/>
  <c r="X943" i="5" s="1"/>
  <c r="V944" i="5"/>
  <c r="E944" i="5"/>
  <c r="X944" i="5"/>
  <c r="V945" i="5"/>
  <c r="E945" i="5"/>
  <c r="X945" i="5"/>
  <c r="V946" i="5"/>
  <c r="E946" i="5"/>
  <c r="X946" i="5"/>
  <c r="V947" i="5"/>
  <c r="E947" i="5"/>
  <c r="X947" i="5" s="1"/>
  <c r="V948" i="5"/>
  <c r="E948" i="5"/>
  <c r="X948" i="5" s="1"/>
  <c r="V949" i="5"/>
  <c r="E949" i="5"/>
  <c r="X949" i="5"/>
  <c r="V950" i="5"/>
  <c r="E950" i="5"/>
  <c r="X950" i="5" s="1"/>
  <c r="V951" i="5"/>
  <c r="E951" i="5"/>
  <c r="X951" i="5" s="1"/>
  <c r="V952" i="5"/>
  <c r="E952" i="5"/>
  <c r="X952" i="5" s="1"/>
  <c r="V953" i="5"/>
  <c r="E953" i="5"/>
  <c r="X953" i="5"/>
  <c r="V954" i="5"/>
  <c r="E954" i="5"/>
  <c r="X954" i="5"/>
  <c r="V955" i="5"/>
  <c r="E955" i="5"/>
  <c r="X955" i="5" s="1"/>
  <c r="V956" i="5"/>
  <c r="E956" i="5"/>
  <c r="X956" i="5"/>
  <c r="V957" i="5"/>
  <c r="E957" i="5"/>
  <c r="X957" i="5"/>
  <c r="V958" i="5"/>
  <c r="E958" i="5"/>
  <c r="X958" i="5"/>
  <c r="V959" i="5"/>
  <c r="E959" i="5"/>
  <c r="X959" i="5" s="1"/>
  <c r="V960" i="5"/>
  <c r="E960" i="5"/>
  <c r="X960" i="5" s="1"/>
  <c r="V961" i="5"/>
  <c r="E961" i="5"/>
  <c r="X961" i="5" s="1"/>
  <c r="V962" i="5"/>
  <c r="E962" i="5"/>
  <c r="X962" i="5" s="1"/>
  <c r="V963" i="5"/>
  <c r="E963" i="5"/>
  <c r="X963" i="5" s="1"/>
  <c r="V964" i="5"/>
  <c r="E964" i="5"/>
  <c r="X964" i="5"/>
  <c r="V965" i="5"/>
  <c r="E965" i="5"/>
  <c r="X965" i="5" s="1"/>
  <c r="V966" i="5"/>
  <c r="E966" i="5"/>
  <c r="X966" i="5"/>
  <c r="V967" i="5"/>
  <c r="E967" i="5"/>
  <c r="X967" i="5" s="1"/>
  <c r="V968" i="5"/>
  <c r="E968" i="5"/>
  <c r="X968" i="5"/>
  <c r="V969" i="5"/>
  <c r="E969" i="5"/>
  <c r="X969" i="5"/>
  <c r="V970" i="5"/>
  <c r="E970" i="5"/>
  <c r="X970" i="5"/>
  <c r="V971" i="5"/>
  <c r="E971" i="5"/>
  <c r="X971" i="5" s="1"/>
  <c r="V972" i="5"/>
  <c r="E972" i="5"/>
  <c r="X972" i="5" s="1"/>
  <c r="V973" i="5"/>
  <c r="E973" i="5"/>
  <c r="X973" i="5" s="1"/>
  <c r="V974" i="5"/>
  <c r="E974" i="5"/>
  <c r="X974" i="5" s="1"/>
  <c r="V975" i="5"/>
  <c r="E975" i="5"/>
  <c r="X975" i="5" s="1"/>
  <c r="V976" i="5"/>
  <c r="E976" i="5"/>
  <c r="X976" i="5" s="1"/>
  <c r="V977" i="5"/>
  <c r="E977" i="5"/>
  <c r="X977" i="5"/>
  <c r="V978" i="5"/>
  <c r="E978" i="5"/>
  <c r="X978" i="5" s="1"/>
  <c r="V979" i="5"/>
  <c r="E979" i="5"/>
  <c r="X979" i="5" s="1"/>
  <c r="V980" i="5"/>
  <c r="E980" i="5"/>
  <c r="X980" i="5"/>
  <c r="V981" i="5"/>
  <c r="E981" i="5"/>
  <c r="X981" i="5"/>
  <c r="V982" i="5"/>
  <c r="E982" i="5"/>
  <c r="X982" i="5"/>
  <c r="V983" i="5"/>
  <c r="E983" i="5"/>
  <c r="X983" i="5" s="1"/>
  <c r="V984" i="5"/>
  <c r="E984" i="5"/>
  <c r="X984" i="5"/>
  <c r="V985" i="5"/>
  <c r="E985" i="5"/>
  <c r="X985" i="5" s="1"/>
  <c r="V986" i="5"/>
  <c r="E986" i="5"/>
  <c r="X986" i="5" s="1"/>
  <c r="V987" i="5"/>
  <c r="E987" i="5"/>
  <c r="X987" i="5" s="1"/>
  <c r="V988" i="5"/>
  <c r="E988" i="5"/>
  <c r="X988" i="5" s="1"/>
  <c r="V989" i="5"/>
  <c r="E989" i="5"/>
  <c r="X989" i="5"/>
  <c r="V990" i="5"/>
  <c r="E990" i="5"/>
  <c r="X990" i="5"/>
  <c r="V991" i="5"/>
  <c r="E991" i="5"/>
  <c r="X991" i="5" s="1"/>
  <c r="V992" i="5"/>
  <c r="E992" i="5"/>
  <c r="X992" i="5" s="1"/>
  <c r="V993" i="5"/>
  <c r="E993" i="5"/>
  <c r="X993" i="5"/>
  <c r="V994" i="5"/>
  <c r="E994" i="5"/>
  <c r="X994" i="5"/>
  <c r="V995" i="5"/>
  <c r="E995" i="5"/>
  <c r="X995" i="5" s="1"/>
  <c r="V996" i="5"/>
  <c r="E996" i="5"/>
  <c r="X996" i="5"/>
  <c r="V997" i="5"/>
  <c r="E997" i="5"/>
  <c r="X997" i="5"/>
  <c r="V998" i="5"/>
  <c r="E998" i="5"/>
  <c r="X998" i="5"/>
  <c r="V999" i="5"/>
  <c r="E999" i="5"/>
  <c r="X999" i="5" s="1"/>
  <c r="V1000" i="5"/>
  <c r="E1000" i="5"/>
  <c r="X1000" i="5" s="1"/>
  <c r="V1001" i="5"/>
  <c r="E1001" i="5"/>
  <c r="X1001" i="5" s="1"/>
  <c r="V1002" i="5"/>
  <c r="E1002" i="5"/>
  <c r="X1002" i="5"/>
  <c r="V1003" i="5"/>
  <c r="E1003" i="5"/>
  <c r="X1003" i="5" s="1"/>
  <c r="V1004" i="5"/>
  <c r="E1004" i="5"/>
  <c r="X1004" i="5"/>
  <c r="V1005" i="5"/>
  <c r="E1005" i="5"/>
  <c r="X1005" i="5"/>
  <c r="V1006" i="5"/>
  <c r="E1006" i="5"/>
  <c r="X1006" i="5"/>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c r="V1015" i="5"/>
  <c r="E1015" i="5"/>
  <c r="X1015" i="5" s="1"/>
  <c r="V1016" i="5"/>
  <c r="E1016" i="5"/>
  <c r="X1016" i="5"/>
  <c r="V1017" i="5"/>
  <c r="E1017" i="5"/>
  <c r="X1017" i="5"/>
  <c r="V1018" i="5"/>
  <c r="E1018" i="5"/>
  <c r="X1018" i="5"/>
  <c r="V1019" i="5"/>
  <c r="E1019" i="5"/>
  <c r="X1019" i="5" s="1"/>
  <c r="V1020" i="5"/>
  <c r="E1020" i="5"/>
  <c r="X1020" i="5" s="1"/>
  <c r="V1021" i="5"/>
  <c r="E1021" i="5"/>
  <c r="X1021" i="5" s="1"/>
  <c r="V1022" i="5"/>
  <c r="E1022" i="5"/>
  <c r="X1022" i="5" s="1"/>
  <c r="V1023" i="5"/>
  <c r="E1023" i="5"/>
  <c r="X1023" i="5" s="1"/>
  <c r="V1024" i="5"/>
  <c r="E1024" i="5"/>
  <c r="X1024" i="5" s="1"/>
  <c r="V1025" i="5"/>
  <c r="E1025" i="5"/>
  <c r="X1025" i="5"/>
  <c r="V1026" i="5"/>
  <c r="E1026" i="5"/>
  <c r="X1026" i="5" s="1"/>
  <c r="V1027" i="5"/>
  <c r="E1027" i="5"/>
  <c r="X1027" i="5" s="1"/>
  <c r="V1028" i="5"/>
  <c r="E1028" i="5"/>
  <c r="X1028" i="5" s="1"/>
  <c r="V1029" i="5"/>
  <c r="E1029" i="5"/>
  <c r="X1029" i="5" s="1"/>
  <c r="V1030" i="5"/>
  <c r="E1030" i="5"/>
  <c r="X1030" i="5"/>
  <c r="V1031" i="5"/>
  <c r="E1031" i="5"/>
  <c r="X1031" i="5" s="1"/>
  <c r="V1032" i="5"/>
  <c r="E1032" i="5"/>
  <c r="X1032" i="5"/>
  <c r="V1033" i="5"/>
  <c r="E1033" i="5"/>
  <c r="X1033" i="5" s="1"/>
  <c r="V1034" i="5"/>
  <c r="E1034" i="5"/>
  <c r="X1034" i="5"/>
  <c r="V1035" i="5"/>
  <c r="E1035" i="5"/>
  <c r="X1035" i="5" s="1"/>
  <c r="V1036" i="5"/>
  <c r="E1036" i="5"/>
  <c r="X1036" i="5" s="1"/>
  <c r="V1037" i="5"/>
  <c r="E1037" i="5"/>
  <c r="X1037" i="5"/>
  <c r="V1038" i="5"/>
  <c r="E1038" i="5"/>
  <c r="X1038" i="5" s="1"/>
  <c r="V1039" i="5"/>
  <c r="E1039" i="5"/>
  <c r="X1039" i="5" s="1"/>
  <c r="V1040" i="5"/>
  <c r="E1040" i="5"/>
  <c r="X1040" i="5" s="1"/>
  <c r="V1041" i="5"/>
  <c r="E1041" i="5"/>
  <c r="X1041" i="5"/>
  <c r="V1042" i="5"/>
  <c r="E1042" i="5"/>
  <c r="X1042" i="5"/>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c r="V1051" i="5"/>
  <c r="E1051" i="5"/>
  <c r="X1051" i="5" s="1"/>
  <c r="V1052" i="5"/>
  <c r="E1052" i="5"/>
  <c r="X1052" i="5" s="1"/>
  <c r="V1053" i="5"/>
  <c r="E1053" i="5"/>
  <c r="X1053" i="5"/>
  <c r="V1054" i="5"/>
  <c r="E1054" i="5"/>
  <c r="X1054" i="5" s="1"/>
  <c r="V1055" i="5"/>
  <c r="E1055" i="5"/>
  <c r="X1055" i="5" s="1"/>
  <c r="V1056" i="5"/>
  <c r="E1056" i="5"/>
  <c r="X1056" i="5" s="1"/>
  <c r="V1057" i="5"/>
  <c r="E1057" i="5"/>
  <c r="X1057" i="5"/>
  <c r="V1058" i="5"/>
  <c r="E1058" i="5"/>
  <c r="X1058" i="5"/>
  <c r="V1059" i="5"/>
  <c r="E1059" i="5"/>
  <c r="X1059" i="5" s="1"/>
  <c r="V1060" i="5"/>
  <c r="E1060" i="5"/>
  <c r="X1060" i="5" s="1"/>
  <c r="V1061" i="5"/>
  <c r="E1061" i="5"/>
  <c r="X1061" i="5" s="1"/>
  <c r="V1062" i="5"/>
  <c r="E1062" i="5"/>
  <c r="X1062" i="5"/>
  <c r="V1063" i="5"/>
  <c r="E1063" i="5"/>
  <c r="X1063" i="5" s="1"/>
  <c r="V1064" i="5"/>
  <c r="E1064" i="5"/>
  <c r="X1064" i="5"/>
  <c r="V1065" i="5"/>
  <c r="E1065" i="5"/>
  <c r="X1065" i="5"/>
  <c r="V1066" i="5"/>
  <c r="E1066" i="5"/>
  <c r="X1066" i="5"/>
  <c r="V1067" i="5"/>
  <c r="E1067" i="5"/>
  <c r="X1067" i="5" s="1"/>
  <c r="V1068" i="5"/>
  <c r="E1068" i="5"/>
  <c r="X1068" i="5" s="1"/>
  <c r="V1069" i="5"/>
  <c r="E1069" i="5"/>
  <c r="X1069" i="5" s="1"/>
  <c r="V1070" i="5"/>
  <c r="E1070" i="5"/>
  <c r="X1070" i="5" s="1"/>
  <c r="V1071" i="5"/>
  <c r="E1071" i="5"/>
  <c r="X1071" i="5" s="1"/>
  <c r="V1072" i="5"/>
  <c r="E1072" i="5"/>
  <c r="X1072" i="5" s="1"/>
  <c r="V1073" i="5"/>
  <c r="E1073" i="5"/>
  <c r="X1073" i="5"/>
  <c r="V1074" i="5"/>
  <c r="E1074" i="5"/>
  <c r="X1074" i="5"/>
  <c r="V1075" i="5"/>
  <c r="E1075" i="5"/>
  <c r="X1075" i="5" s="1"/>
  <c r="V1076" i="5"/>
  <c r="E1076" i="5"/>
  <c r="X1076" i="5" s="1"/>
  <c r="V1077" i="5"/>
  <c r="E1077" i="5"/>
  <c r="X1077" i="5"/>
  <c r="V1078" i="5"/>
  <c r="E1078" i="5"/>
  <c r="X1078" i="5" s="1"/>
  <c r="V1079" i="5"/>
  <c r="E1079" i="5"/>
  <c r="X1079" i="5" s="1"/>
  <c r="V1080" i="5"/>
  <c r="E1080" i="5"/>
  <c r="X1080" i="5"/>
  <c r="V1081" i="5"/>
  <c r="E1081" i="5"/>
  <c r="X1081" i="5" s="1"/>
  <c r="V1082" i="5"/>
  <c r="E1082" i="5"/>
  <c r="X1082" i="5"/>
  <c r="V1083" i="5"/>
  <c r="E1083" i="5"/>
  <c r="X1083" i="5" s="1"/>
  <c r="V1084" i="5"/>
  <c r="E1084" i="5"/>
  <c r="X1084" i="5" s="1"/>
  <c r="V1085" i="5"/>
  <c r="E1085" i="5"/>
  <c r="X1085" i="5"/>
  <c r="V1086" i="5"/>
  <c r="E1086" i="5"/>
  <c r="X1086" i="5" s="1"/>
  <c r="V1087" i="5"/>
  <c r="E1087" i="5"/>
  <c r="X1087" i="5" s="1"/>
  <c r="V1088" i="5"/>
  <c r="E1088" i="5"/>
  <c r="X1088" i="5" s="1"/>
  <c r="V1089" i="5"/>
  <c r="E1089" i="5"/>
  <c r="X1089" i="5" s="1"/>
  <c r="V1090" i="5"/>
  <c r="E1090" i="5"/>
  <c r="X1090" i="5"/>
  <c r="V1091" i="5"/>
  <c r="E1091" i="5"/>
  <c r="X1091" i="5" s="1"/>
  <c r="V1092" i="5"/>
  <c r="E1092" i="5"/>
  <c r="X1092" i="5"/>
  <c r="V1093" i="5"/>
  <c r="E1093" i="5"/>
  <c r="X1093" i="5" s="1"/>
  <c r="V1094" i="5"/>
  <c r="E1094" i="5"/>
  <c r="X1094" i="5" s="1"/>
  <c r="V1095" i="5"/>
  <c r="E1095" i="5"/>
  <c r="X1095" i="5" s="1"/>
  <c r="V1096" i="5"/>
  <c r="E1096" i="5"/>
  <c r="X1096" i="5" s="1"/>
  <c r="V1097" i="5"/>
  <c r="E1097" i="5"/>
  <c r="X1097" i="5"/>
  <c r="V1098" i="5"/>
  <c r="E1098" i="5"/>
  <c r="X1098" i="5" s="1"/>
  <c r="V1099" i="5"/>
  <c r="E1099" i="5"/>
  <c r="X1099" i="5" s="1"/>
  <c r="V1100" i="5"/>
  <c r="E1100" i="5"/>
  <c r="X1100" i="5"/>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c r="V1110" i="5"/>
  <c r="E1110" i="5"/>
  <c r="X1110" i="5" s="1"/>
  <c r="V1111" i="5"/>
  <c r="E1111" i="5"/>
  <c r="X1111" i="5" s="1"/>
  <c r="V1112" i="5"/>
  <c r="E1112" i="5"/>
  <c r="X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c r="V1121" i="5"/>
  <c r="E1121" i="5"/>
  <c r="X1121" i="5"/>
  <c r="V1122" i="5"/>
  <c r="E1122" i="5"/>
  <c r="X1122" i="5" s="1"/>
  <c r="V1123" i="5"/>
  <c r="E1123" i="5"/>
  <c r="X1123" i="5" s="1"/>
  <c r="V1124" i="5"/>
  <c r="E1124" i="5"/>
  <c r="X1124" i="5" s="1"/>
  <c r="V1125" i="5"/>
  <c r="E1125" i="5"/>
  <c r="X1125" i="5"/>
  <c r="V1126" i="5"/>
  <c r="E1126" i="5"/>
  <c r="X1126" i="5"/>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c r="V1138" i="5"/>
  <c r="E1138" i="5"/>
  <c r="X1138" i="5" s="1"/>
  <c r="V1139" i="5"/>
  <c r="E1139" i="5"/>
  <c r="X1139" i="5" s="1"/>
  <c r="V1140" i="5"/>
  <c r="E1140" i="5"/>
  <c r="X1140" i="5" s="1"/>
  <c r="V1141" i="5"/>
  <c r="E1141" i="5"/>
  <c r="X1141" i="5"/>
  <c r="V1142" i="5"/>
  <c r="E1142" i="5"/>
  <c r="X1142" i="5" s="1"/>
  <c r="V1143" i="5"/>
  <c r="E1143" i="5"/>
  <c r="X1143" i="5" s="1"/>
  <c r="V1144" i="5"/>
  <c r="E1144" i="5"/>
  <c r="X1144" i="5" s="1"/>
  <c r="V1145" i="5"/>
  <c r="E1145" i="5"/>
  <c r="X1145" i="5" s="1"/>
  <c r="V1146" i="5"/>
  <c r="E1146" i="5"/>
  <c r="X1146" i="5"/>
  <c r="V1147" i="5"/>
  <c r="E1147" i="5"/>
  <c r="X1147" i="5" s="1"/>
  <c r="V1148" i="5"/>
  <c r="E1148" i="5"/>
  <c r="X1148" i="5"/>
  <c r="V1149" i="5"/>
  <c r="E1149" i="5"/>
  <c r="X1149" i="5" s="1"/>
  <c r="V1150" i="5"/>
  <c r="E1150" i="5"/>
  <c r="X1150" i="5" s="1"/>
  <c r="V1151" i="5"/>
  <c r="E1151" i="5"/>
  <c r="X1151" i="5" s="1"/>
  <c r="V1152" i="5"/>
  <c r="E1152" i="5"/>
  <c r="X1152" i="5" s="1"/>
  <c r="V1153" i="5"/>
  <c r="E1153" i="5"/>
  <c r="X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c r="V1162" i="5"/>
  <c r="E1162" i="5"/>
  <c r="X1162" i="5" s="1"/>
  <c r="V1163" i="5"/>
  <c r="E1163" i="5"/>
  <c r="X1163" i="5" s="1"/>
  <c r="V1164" i="5"/>
  <c r="E1164" i="5"/>
  <c r="X1164" i="5" s="1"/>
  <c r="V1165" i="5"/>
  <c r="E1165" i="5"/>
  <c r="X1165" i="5" s="1"/>
  <c r="V1166" i="5"/>
  <c r="E1166" i="5"/>
  <c r="X1166" i="5"/>
  <c r="V1167" i="5"/>
  <c r="E1167" i="5"/>
  <c r="X1167" i="5" s="1"/>
  <c r="V1168" i="5"/>
  <c r="E1168" i="5"/>
  <c r="X1168" i="5"/>
  <c r="V1169" i="5"/>
  <c r="E1169" i="5"/>
  <c r="X1169" i="5"/>
  <c r="V1170" i="5"/>
  <c r="E1170" i="5"/>
  <c r="X1170" i="5" s="1"/>
  <c r="V1171" i="5"/>
  <c r="E1171" i="5"/>
  <c r="X1171" i="5" s="1"/>
  <c r="V1172" i="5"/>
  <c r="E1172" i="5"/>
  <c r="X1172" i="5" s="1"/>
  <c r="V1173" i="5"/>
  <c r="E1173" i="5"/>
  <c r="X1173" i="5"/>
  <c r="V1174" i="5"/>
  <c r="E1174" i="5"/>
  <c r="X1174" i="5"/>
  <c r="V1175" i="5"/>
  <c r="E1175" i="5"/>
  <c r="X1175" i="5" s="1"/>
  <c r="V1176" i="5"/>
  <c r="E1176" i="5"/>
  <c r="X1176" i="5"/>
  <c r="V1177" i="5"/>
  <c r="E1177" i="5"/>
  <c r="X1177" i="5"/>
  <c r="V1178" i="5"/>
  <c r="E1178" i="5"/>
  <c r="X1178" i="5" s="1"/>
  <c r="V1179" i="5"/>
  <c r="E1179" i="5"/>
  <c r="X1179" i="5" s="1"/>
  <c r="V1180" i="5"/>
  <c r="E1180" i="5"/>
  <c r="X1180" i="5" s="1"/>
  <c r="V1181" i="5"/>
  <c r="E1181" i="5"/>
  <c r="X1181" i="5"/>
  <c r="V1182" i="5"/>
  <c r="E1182" i="5"/>
  <c r="X1182" i="5" s="1"/>
  <c r="V1183" i="5"/>
  <c r="E1183" i="5"/>
  <c r="X1183" i="5" s="1"/>
  <c r="V1184" i="5"/>
  <c r="E1184" i="5"/>
  <c r="X1184" i="5" s="1"/>
  <c r="V1185" i="5"/>
  <c r="E1185" i="5"/>
  <c r="X1185" i="5"/>
  <c r="V1186" i="5"/>
  <c r="E1186" i="5"/>
  <c r="X1186" i="5"/>
  <c r="V1187" i="5"/>
  <c r="E1187" i="5"/>
  <c r="X1187" i="5" s="1"/>
  <c r="V1188" i="5"/>
  <c r="E1188" i="5"/>
  <c r="X1188" i="5" s="1"/>
  <c r="V1189" i="5"/>
  <c r="E1189" i="5"/>
  <c r="X1189" i="5" s="1"/>
  <c r="V1190" i="5"/>
  <c r="E1190" i="5"/>
  <c r="X1190" i="5" s="1"/>
  <c r="V1191" i="5"/>
  <c r="E1191" i="5"/>
  <c r="X1191" i="5" s="1"/>
  <c r="V1192" i="5"/>
  <c r="E1192" i="5"/>
  <c r="X1192" i="5" s="1"/>
  <c r="V1193" i="5"/>
  <c r="E1193" i="5"/>
  <c r="X1193" i="5"/>
  <c r="V1194" i="5"/>
  <c r="E1194" i="5"/>
  <c r="X1194" i="5" s="1"/>
  <c r="V1195" i="5"/>
  <c r="E1195" i="5"/>
  <c r="X1195" i="5" s="1"/>
  <c r="V1196" i="5"/>
  <c r="E1196" i="5"/>
  <c r="X1196" i="5" s="1"/>
  <c r="V1197" i="5"/>
  <c r="E1197" i="5"/>
  <c r="X1197" i="5"/>
  <c r="V1198" i="5"/>
  <c r="E1198" i="5"/>
  <c r="X1198" i="5" s="1"/>
  <c r="V1199" i="5"/>
  <c r="E1199" i="5"/>
  <c r="X1199" i="5"/>
  <c r="V1200" i="5"/>
  <c r="E1200" i="5"/>
  <c r="X1200" i="5" s="1"/>
  <c r="V1201" i="5"/>
  <c r="E1201" i="5"/>
  <c r="X1201" i="5"/>
  <c r="V1202" i="5"/>
  <c r="E1202" i="5"/>
  <c r="X1202" i="5" s="1"/>
  <c r="V1203" i="5"/>
  <c r="E1203" i="5"/>
  <c r="X1203" i="5" s="1"/>
  <c r="V1204" i="5"/>
  <c r="E1204" i="5"/>
  <c r="X1204" i="5"/>
  <c r="V1205" i="5"/>
  <c r="E1205" i="5"/>
  <c r="X1205" i="5" s="1"/>
  <c r="V1206" i="5"/>
  <c r="E1206" i="5"/>
  <c r="X1206" i="5" s="1"/>
  <c r="V1207" i="5"/>
  <c r="E1207" i="5"/>
  <c r="X1207" i="5" s="1"/>
  <c r="V1208" i="5"/>
  <c r="E1208" i="5"/>
  <c r="X1208" i="5" s="1"/>
  <c r="V1209" i="5"/>
  <c r="E1209" i="5"/>
  <c r="X1209" i="5" s="1"/>
  <c r="V1210" i="5"/>
  <c r="E1210" i="5"/>
  <c r="X1210" i="5" s="1"/>
  <c r="V1211" i="5"/>
  <c r="E1211" i="5"/>
  <c r="X1211" i="5"/>
  <c r="V1212" i="5"/>
  <c r="E1212" i="5"/>
  <c r="X1212" i="5"/>
  <c r="V1213" i="5"/>
  <c r="E1213" i="5"/>
  <c r="X1213" i="5"/>
  <c r="V1214" i="5"/>
  <c r="E1214" i="5"/>
  <c r="X1214" i="5" s="1"/>
  <c r="V1215" i="5"/>
  <c r="E1215" i="5"/>
  <c r="X1215" i="5"/>
  <c r="V1216" i="5"/>
  <c r="E1216" i="5"/>
  <c r="X1216" i="5" s="1"/>
  <c r="V1217" i="5"/>
  <c r="E1217" i="5"/>
  <c r="X1217" i="5"/>
  <c r="V1218" i="5"/>
  <c r="E1218" i="5"/>
  <c r="X1218" i="5" s="1"/>
  <c r="V1219" i="5"/>
  <c r="E1219" i="5"/>
  <c r="X1219" i="5"/>
  <c r="V1220" i="5"/>
  <c r="E1220" i="5"/>
  <c r="X1220" i="5"/>
  <c r="V1221" i="5"/>
  <c r="E1221" i="5"/>
  <c r="X1221" i="5"/>
  <c r="V1222" i="5"/>
  <c r="E1222" i="5"/>
  <c r="X1222" i="5" s="1"/>
  <c r="V1223" i="5"/>
  <c r="E1223" i="5"/>
  <c r="X1223" i="5"/>
  <c r="V1224" i="5"/>
  <c r="E1224" i="5"/>
  <c r="X1224" i="5"/>
  <c r="V1225" i="5"/>
  <c r="E1225" i="5"/>
  <c r="X1225" i="5"/>
  <c r="V1226" i="5"/>
  <c r="E1226" i="5"/>
  <c r="X1226" i="5" s="1"/>
  <c r="V1227" i="5"/>
  <c r="E1227" i="5"/>
  <c r="X1227" i="5" s="1"/>
  <c r="V1228" i="5"/>
  <c r="E1228" i="5"/>
  <c r="X1228" i="5" s="1"/>
  <c r="V1229" i="5"/>
  <c r="E1229" i="5"/>
  <c r="X1229" i="5" s="1"/>
  <c r="V1230" i="5"/>
  <c r="E1230" i="5"/>
  <c r="X1230" i="5" s="1"/>
  <c r="V1231" i="5"/>
  <c r="E1231" i="5"/>
  <c r="X1231" i="5" s="1"/>
  <c r="V1232" i="5"/>
  <c r="E1232" i="5"/>
  <c r="X1232" i="5"/>
  <c r="V1233" i="5"/>
  <c r="E1233" i="5"/>
  <c r="X1233" i="5" s="1"/>
  <c r="V1234" i="5"/>
  <c r="E1234" i="5"/>
  <c r="X1234" i="5" s="1"/>
  <c r="V1235" i="5"/>
  <c r="E1235" i="5"/>
  <c r="X1235" i="5" s="1"/>
  <c r="V1236" i="5"/>
  <c r="E1236" i="5"/>
  <c r="X1236" i="5"/>
  <c r="V1237" i="5"/>
  <c r="E1237" i="5"/>
  <c r="X1237" i="5"/>
  <c r="V1238" i="5"/>
  <c r="E1238" i="5"/>
  <c r="X1238" i="5" s="1"/>
  <c r="V1239" i="5"/>
  <c r="E1239" i="5"/>
  <c r="X1239" i="5"/>
  <c r="V1240" i="5"/>
  <c r="E1240" i="5"/>
  <c r="X1240" i="5" s="1"/>
  <c r="V1241" i="5"/>
  <c r="E1241" i="5"/>
  <c r="X1241" i="5"/>
  <c r="V1242" i="5"/>
  <c r="E1242" i="5"/>
  <c r="X1242" i="5" s="1"/>
  <c r="V1243" i="5"/>
  <c r="E1243" i="5"/>
  <c r="X1243" i="5"/>
  <c r="V1244" i="5"/>
  <c r="E1244" i="5"/>
  <c r="X1244" i="5" s="1"/>
  <c r="V1245" i="5"/>
  <c r="E1245" i="5"/>
  <c r="X1245" i="5"/>
  <c r="V1246" i="5"/>
  <c r="E1246" i="5"/>
  <c r="X1246" i="5" s="1"/>
  <c r="V1247" i="5"/>
  <c r="E1247" i="5"/>
  <c r="X1247" i="5"/>
  <c r="V1248" i="5"/>
  <c r="E1248" i="5"/>
  <c r="X1248" i="5"/>
  <c r="V1249" i="5"/>
  <c r="E1249" i="5"/>
  <c r="X1249" i="5"/>
  <c r="V1250" i="5"/>
  <c r="E1250" i="5"/>
  <c r="X1250" i="5" s="1"/>
  <c r="V1251" i="5"/>
  <c r="E1251" i="5"/>
  <c r="X1251" i="5" s="1"/>
  <c r="V1252" i="5"/>
  <c r="E1252" i="5"/>
  <c r="X1252" i="5" s="1"/>
  <c r="V1253" i="5"/>
  <c r="E1253" i="5"/>
  <c r="X1253" i="5" s="1"/>
  <c r="V1254" i="5"/>
  <c r="E1254" i="5"/>
  <c r="X1254" i="5" s="1"/>
  <c r="V1255" i="5"/>
  <c r="E1255" i="5"/>
  <c r="X1255" i="5" s="1"/>
  <c r="V1256" i="5"/>
  <c r="E1256" i="5"/>
  <c r="X1256" i="5"/>
  <c r="V1257" i="5"/>
  <c r="E1257" i="5"/>
  <c r="X1257" i="5" s="1"/>
  <c r="V1258" i="5"/>
  <c r="E1258" i="5"/>
  <c r="X1258" i="5" s="1"/>
  <c r="V1259" i="5"/>
  <c r="E1259" i="5"/>
  <c r="X1259" i="5" s="1"/>
  <c r="V1260" i="5"/>
  <c r="E1260" i="5"/>
  <c r="X1260" i="5" s="1"/>
  <c r="V1261" i="5"/>
  <c r="E1261" i="5"/>
  <c r="X1261" i="5"/>
  <c r="V1262" i="5"/>
  <c r="E1262" i="5"/>
  <c r="X1262" i="5" s="1"/>
  <c r="V1263" i="5"/>
  <c r="E1263" i="5"/>
  <c r="X1263" i="5" s="1"/>
  <c r="V1264" i="5"/>
  <c r="E1264" i="5"/>
  <c r="X1264" i="5"/>
  <c r="V1265" i="5"/>
  <c r="E1265" i="5"/>
  <c r="X1265" i="5" s="1"/>
  <c r="V1266" i="5"/>
  <c r="E1266" i="5"/>
  <c r="X1266" i="5" s="1"/>
  <c r="V1267" i="5"/>
  <c r="E1267" i="5"/>
  <c r="X1267" i="5" s="1"/>
  <c r="V1268" i="5"/>
  <c r="E1268" i="5"/>
  <c r="X1268" i="5"/>
  <c r="V1269" i="5"/>
  <c r="E1269" i="5"/>
  <c r="X1269" i="5"/>
  <c r="V1270" i="5"/>
  <c r="E1270" i="5"/>
  <c r="X1270" i="5" s="1"/>
  <c r="V1271" i="5"/>
  <c r="E1271" i="5"/>
  <c r="X1271" i="5" s="1"/>
  <c r="V1272" i="5"/>
  <c r="E1272" i="5"/>
  <c r="X1272" i="5" s="1"/>
  <c r="V1273" i="5"/>
  <c r="E1273" i="5"/>
  <c r="X1273" i="5"/>
  <c r="V1274" i="5"/>
  <c r="E1274" i="5"/>
  <c r="X1274" i="5" s="1"/>
  <c r="V1275" i="5"/>
  <c r="E1275" i="5"/>
  <c r="X1275" i="5" s="1"/>
  <c r="V1276" i="5"/>
  <c r="E1276" i="5"/>
  <c r="X1276" i="5" s="1"/>
  <c r="V1277" i="5"/>
  <c r="E1277" i="5"/>
  <c r="X1277" i="5"/>
  <c r="V1278" i="5"/>
  <c r="E1278" i="5"/>
  <c r="X1278" i="5" s="1"/>
  <c r="V1279" i="5"/>
  <c r="E1279" i="5"/>
  <c r="X1279" i="5" s="1"/>
  <c r="V1280" i="5"/>
  <c r="E1280" i="5"/>
  <c r="X1280" i="5" s="1"/>
  <c r="V1281" i="5"/>
  <c r="E1281" i="5"/>
  <c r="X1281" i="5" s="1"/>
  <c r="V1282" i="5"/>
  <c r="E1282" i="5"/>
  <c r="X1282" i="5" s="1"/>
  <c r="V1283" i="5"/>
  <c r="E1283" i="5"/>
  <c r="X1283" i="5" s="1"/>
  <c r="V1284" i="5"/>
  <c r="E1284" i="5"/>
  <c r="X1284" i="5"/>
  <c r="V1285" i="5"/>
  <c r="E1285" i="5"/>
  <c r="X1285" i="5" s="1"/>
  <c r="V1286" i="5"/>
  <c r="E1286" i="5"/>
  <c r="X1286" i="5" s="1"/>
  <c r="V1287" i="5"/>
  <c r="E1287" i="5"/>
  <c r="X1287" i="5" s="1"/>
  <c r="V1288" i="5"/>
  <c r="E1288" i="5"/>
  <c r="X1288" i="5" s="1"/>
  <c r="V1289" i="5"/>
  <c r="E1289" i="5"/>
  <c r="X1289" i="5"/>
  <c r="V1290" i="5"/>
  <c r="E1290" i="5"/>
  <c r="X1290" i="5" s="1"/>
  <c r="V1291" i="5"/>
  <c r="E1291" i="5"/>
  <c r="X1291" i="5"/>
  <c r="V1292" i="5"/>
  <c r="E1292" i="5"/>
  <c r="X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c r="V1301" i="5"/>
  <c r="E1301" i="5"/>
  <c r="X1301" i="5" s="1"/>
  <c r="V1302" i="5"/>
  <c r="E1302" i="5"/>
  <c r="X1302" i="5" s="1"/>
  <c r="V1303" i="5"/>
  <c r="E1303" i="5"/>
  <c r="X1303" i="5" s="1"/>
  <c r="V1304" i="5"/>
  <c r="E1304" i="5"/>
  <c r="X1304" i="5" s="1"/>
  <c r="V1305" i="5"/>
  <c r="E1305" i="5"/>
  <c r="X1305" i="5"/>
  <c r="V1306" i="5"/>
  <c r="E1306" i="5"/>
  <c r="X1306" i="5" s="1"/>
  <c r="V1307" i="5"/>
  <c r="E1307" i="5"/>
  <c r="X1307" i="5"/>
  <c r="V1308" i="5"/>
  <c r="E1308" i="5"/>
  <c r="X1308" i="5" s="1"/>
  <c r="V1309" i="5"/>
  <c r="E1309" i="5"/>
  <c r="X1309" i="5"/>
  <c r="V1310" i="5"/>
  <c r="E1310" i="5"/>
  <c r="X1310" i="5" s="1"/>
  <c r="V1311" i="5"/>
  <c r="E1311" i="5"/>
  <c r="X1311" i="5" s="1"/>
  <c r="V1312" i="5"/>
  <c r="E1312" i="5"/>
  <c r="X1312" i="5"/>
  <c r="V1313" i="5"/>
  <c r="E1313" i="5"/>
  <c r="X1313" i="5" s="1"/>
  <c r="V1314" i="5"/>
  <c r="E1314" i="5"/>
  <c r="X1314" i="5" s="1"/>
  <c r="V1315" i="5"/>
  <c r="E1315" i="5"/>
  <c r="X1315" i="5"/>
  <c r="V1316" i="5"/>
  <c r="E1316" i="5"/>
  <c r="X1316" i="5" s="1"/>
  <c r="V1317" i="5"/>
  <c r="E1317" i="5"/>
  <c r="X1317" i="5" s="1"/>
  <c r="V1318" i="5"/>
  <c r="E1318" i="5"/>
  <c r="X1318" i="5" s="1"/>
  <c r="V1319" i="5"/>
  <c r="E1319" i="5"/>
  <c r="X1319" i="5" s="1"/>
  <c r="V1320" i="5"/>
  <c r="E1320" i="5"/>
  <c r="X1320" i="5" s="1"/>
  <c r="V1321" i="5"/>
  <c r="E1321" i="5"/>
  <c r="X1321" i="5"/>
  <c r="V1322" i="5"/>
  <c r="E1322" i="5"/>
  <c r="X1322" i="5" s="1"/>
  <c r="V1323" i="5"/>
  <c r="E1323" i="5"/>
  <c r="X1323" i="5" s="1"/>
  <c r="V1324" i="5"/>
  <c r="E1324" i="5"/>
  <c r="X1324" i="5"/>
  <c r="V1325" i="5"/>
  <c r="E1325" i="5"/>
  <c r="X1325" i="5"/>
  <c r="V1326" i="5"/>
  <c r="E1326" i="5"/>
  <c r="X1326" i="5" s="1"/>
  <c r="V1327" i="5"/>
  <c r="E1327" i="5"/>
  <c r="X1327" i="5" s="1"/>
  <c r="V1328" i="5"/>
  <c r="E1328" i="5"/>
  <c r="X1328" i="5"/>
  <c r="V1329" i="5"/>
  <c r="E1329" i="5"/>
  <c r="X1329" i="5"/>
  <c r="V1330" i="5"/>
  <c r="E1330" i="5"/>
  <c r="X1330" i="5" s="1"/>
  <c r="V1331" i="5"/>
  <c r="E1331" i="5"/>
  <c r="X1331" i="5" s="1"/>
  <c r="V1332" i="5"/>
  <c r="E1332" i="5"/>
  <c r="X1332" i="5" s="1"/>
  <c r="V1333" i="5"/>
  <c r="E1333" i="5"/>
  <c r="X1333" i="5"/>
  <c r="V1334" i="5"/>
  <c r="E1334" i="5"/>
  <c r="X1334" i="5" s="1"/>
  <c r="V1335" i="5"/>
  <c r="E1335" i="5"/>
  <c r="X1335" i="5"/>
  <c r="V1336" i="5"/>
  <c r="E1336" i="5"/>
  <c r="X1336" i="5" s="1"/>
  <c r="V1337" i="5"/>
  <c r="E1337" i="5"/>
  <c r="X1337" i="5"/>
  <c r="V1338" i="5"/>
  <c r="E1338" i="5"/>
  <c r="X1338" i="5" s="1"/>
  <c r="V1339" i="5"/>
  <c r="E1339" i="5"/>
  <c r="X1339" i="5"/>
  <c r="V1340" i="5"/>
  <c r="E1340" i="5"/>
  <c r="X1340" i="5"/>
  <c r="V1341" i="5"/>
  <c r="E1341" i="5"/>
  <c r="X1341" i="5"/>
  <c r="V1342" i="5"/>
  <c r="E1342" i="5"/>
  <c r="X1342" i="5" s="1"/>
  <c r="V1343" i="5"/>
  <c r="E1343" i="5"/>
  <c r="X1343" i="5" s="1"/>
  <c r="V1344" i="5"/>
  <c r="E1344" i="5"/>
  <c r="X1344" i="5" s="1"/>
  <c r="V1345" i="5"/>
  <c r="E1345" i="5"/>
  <c r="X1345" i="5" s="1"/>
  <c r="V1346" i="5"/>
  <c r="E1346" i="5"/>
  <c r="X1346" i="5" s="1"/>
  <c r="V1347" i="5"/>
  <c r="E1347" i="5"/>
  <c r="X1347" i="5"/>
  <c r="V1348" i="5"/>
  <c r="E1348" i="5"/>
  <c r="X1348" i="5"/>
  <c r="V1349" i="5"/>
  <c r="E1349" i="5"/>
  <c r="X1349" i="5"/>
  <c r="V1350" i="5"/>
  <c r="E1350" i="5"/>
  <c r="X1350" i="5" s="1"/>
  <c r="V1351" i="5"/>
  <c r="E1351" i="5"/>
  <c r="X1351" i="5" s="1"/>
  <c r="V1352" i="5"/>
  <c r="E1352" i="5"/>
  <c r="X1352" i="5"/>
  <c r="V1353" i="5"/>
  <c r="E1353" i="5"/>
  <c r="X1353" i="5"/>
  <c r="V1354" i="5"/>
  <c r="E1354" i="5"/>
  <c r="X1354" i="5" s="1"/>
  <c r="V1355" i="5"/>
  <c r="E1355" i="5"/>
  <c r="X1355" i="5"/>
  <c r="V1356" i="5"/>
  <c r="E1356" i="5"/>
  <c r="X1356" i="5"/>
  <c r="V1357" i="5"/>
  <c r="E1357" i="5"/>
  <c r="X1357" i="5"/>
  <c r="V1358" i="5"/>
  <c r="E1358" i="5"/>
  <c r="X1358" i="5" s="1"/>
  <c r="V1359" i="5"/>
  <c r="E1359" i="5"/>
  <c r="X1359" i="5" s="1"/>
  <c r="V1360" i="5"/>
  <c r="E1360" i="5"/>
  <c r="X1360" i="5"/>
  <c r="V1361" i="5"/>
  <c r="E1361" i="5"/>
  <c r="X1361" i="5"/>
  <c r="V1362" i="5"/>
  <c r="E1362" i="5"/>
  <c r="X1362" i="5" s="1"/>
  <c r="V1363" i="5"/>
  <c r="E1363" i="5"/>
  <c r="X1363" i="5" s="1"/>
  <c r="V1364" i="5"/>
  <c r="E1364" i="5"/>
  <c r="X1364" i="5" s="1"/>
  <c r="V1365" i="5"/>
  <c r="E1365" i="5"/>
  <c r="X1365" i="5" s="1"/>
  <c r="V1366" i="5"/>
  <c r="E1366" i="5"/>
  <c r="X1366" i="5" s="1"/>
  <c r="V1367" i="5"/>
  <c r="E1367" i="5"/>
  <c r="X1367" i="5"/>
  <c r="V1368" i="5"/>
  <c r="E1368" i="5"/>
  <c r="X1368" i="5" s="1"/>
  <c r="V1369" i="5"/>
  <c r="E1369" i="5"/>
  <c r="X1369" i="5"/>
  <c r="V1370" i="5"/>
  <c r="E1370" i="5"/>
  <c r="X1370" i="5" s="1"/>
  <c r="V1371" i="5"/>
  <c r="E1371" i="5"/>
  <c r="X1371" i="5"/>
  <c r="V1372" i="5"/>
  <c r="E1372" i="5"/>
  <c r="X1372" i="5"/>
  <c r="V1373" i="5"/>
  <c r="E1373" i="5"/>
  <c r="X1373" i="5"/>
  <c r="V1374" i="5"/>
  <c r="E1374" i="5"/>
  <c r="X1374" i="5" s="1"/>
  <c r="V1375" i="5"/>
  <c r="E1375" i="5"/>
  <c r="X1375" i="5" s="1"/>
  <c r="V1376" i="5"/>
  <c r="E1376" i="5"/>
  <c r="X1376" i="5" s="1"/>
  <c r="V1377" i="5"/>
  <c r="E1377" i="5"/>
  <c r="X1377" i="5" s="1"/>
  <c r="V1378" i="5"/>
  <c r="E1378" i="5"/>
  <c r="X1378" i="5" s="1"/>
  <c r="V1379" i="5"/>
  <c r="E1379" i="5"/>
  <c r="X1379" i="5" s="1"/>
  <c r="V1380" i="5"/>
  <c r="E1380" i="5"/>
  <c r="X1380" i="5"/>
  <c r="V1381" i="5"/>
  <c r="E1381" i="5"/>
  <c r="X1381" i="5" s="1"/>
  <c r="V1382" i="5"/>
  <c r="E1382" i="5"/>
  <c r="X1382" i="5" s="1"/>
  <c r="V1383" i="5"/>
  <c r="E1383" i="5"/>
  <c r="X1383" i="5" s="1"/>
  <c r="V1384" i="5"/>
  <c r="E1384" i="5"/>
  <c r="X1384" i="5" s="1"/>
  <c r="V1385" i="5"/>
  <c r="E1385" i="5"/>
  <c r="X1385" i="5"/>
  <c r="V1386" i="5"/>
  <c r="E1386" i="5"/>
  <c r="X1386" i="5" s="1"/>
  <c r="V1387" i="5"/>
  <c r="E1387" i="5"/>
  <c r="X1387" i="5"/>
  <c r="V1388" i="5"/>
  <c r="E1388" i="5"/>
  <c r="X1388" i="5"/>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c r="V1406" i="5"/>
  <c r="E1406" i="5"/>
  <c r="X1406" i="5" s="1"/>
  <c r="V1407" i="5"/>
  <c r="E1407" i="5"/>
  <c r="X1407" i="5" s="1"/>
  <c r="V1408" i="5"/>
  <c r="E1408" i="5"/>
  <c r="X1408" i="5"/>
  <c r="V1409" i="5"/>
  <c r="E1409" i="5"/>
  <c r="X1409" i="5" s="1"/>
  <c r="V1410" i="5"/>
  <c r="E1410" i="5"/>
  <c r="X1410" i="5" s="1"/>
  <c r="V1411" i="5"/>
  <c r="E1411" i="5"/>
  <c r="X1411" i="5" s="1"/>
  <c r="V1412" i="5"/>
  <c r="E1412" i="5"/>
  <c r="X1412" i="5"/>
  <c r="V1413" i="5"/>
  <c r="E1413" i="5"/>
  <c r="X1413" i="5"/>
  <c r="V1414" i="5"/>
  <c r="E1414" i="5"/>
  <c r="X1414" i="5" s="1"/>
  <c r="V1415" i="5"/>
  <c r="E1415" i="5"/>
  <c r="X1415" i="5"/>
  <c r="V1416" i="5"/>
  <c r="E1416" i="5"/>
  <c r="X1416" i="5" s="1"/>
  <c r="V1417" i="5"/>
  <c r="E1417" i="5"/>
  <c r="X1417" i="5" s="1"/>
  <c r="V1418" i="5"/>
  <c r="E1418" i="5"/>
  <c r="X1418" i="5" s="1"/>
  <c r="V1419" i="5"/>
  <c r="E1419" i="5"/>
  <c r="X1419" i="5"/>
  <c r="V1420" i="5"/>
  <c r="E1420" i="5"/>
  <c r="X1420" i="5"/>
  <c r="V1421" i="5"/>
  <c r="E1421" i="5"/>
  <c r="X1421" i="5"/>
  <c r="V1422" i="5"/>
  <c r="E1422" i="5"/>
  <c r="X1422" i="5" s="1"/>
  <c r="V1423" i="5"/>
  <c r="E1423" i="5"/>
  <c r="X1423" i="5" s="1"/>
  <c r="V1424" i="5"/>
  <c r="E1424" i="5"/>
  <c r="X1424" i="5"/>
  <c r="V1425" i="5"/>
  <c r="E1425" i="5"/>
  <c r="X1425" i="5" s="1"/>
  <c r="V1426" i="5"/>
  <c r="E1426" i="5"/>
  <c r="X1426" i="5" s="1"/>
  <c r="V1427" i="5"/>
  <c r="E1427" i="5"/>
  <c r="X1427" i="5" s="1"/>
  <c r="V1428" i="5"/>
  <c r="E1428" i="5"/>
  <c r="X1428" i="5" s="1"/>
  <c r="V1429" i="5"/>
  <c r="E1429" i="5"/>
  <c r="X1429" i="5" s="1"/>
  <c r="V1430" i="5"/>
  <c r="E1430" i="5"/>
  <c r="X1430" i="5" s="1"/>
  <c r="V1431" i="5"/>
  <c r="E1431" i="5"/>
  <c r="X1431" i="5"/>
  <c r="V1432" i="5"/>
  <c r="E1432" i="5"/>
  <c r="X1432" i="5" s="1"/>
  <c r="V1433" i="5"/>
  <c r="E1433" i="5"/>
  <c r="X1433" i="5" s="1"/>
  <c r="V1434" i="5"/>
  <c r="E1434" i="5"/>
  <c r="X1434" i="5" s="1"/>
  <c r="V1435" i="5"/>
  <c r="E1435" i="5"/>
  <c r="X1435" i="5"/>
  <c r="V1436" i="5"/>
  <c r="E1436" i="5"/>
  <c r="X1436" i="5"/>
  <c r="V1437" i="5"/>
  <c r="E1437" i="5"/>
  <c r="X1437" i="5" s="1"/>
  <c r="V1438" i="5"/>
  <c r="E1438" i="5"/>
  <c r="X1438" i="5" s="1"/>
  <c r="V1439" i="5"/>
  <c r="E1439" i="5"/>
  <c r="X1439" i="5" s="1"/>
  <c r="V1440" i="5"/>
  <c r="E1440" i="5"/>
  <c r="X1440" i="5" s="1"/>
  <c r="V1441" i="5"/>
  <c r="E1441" i="5"/>
  <c r="X1441" i="5" s="1"/>
  <c r="V1442" i="5"/>
  <c r="E1442" i="5"/>
  <c r="X1442" i="5" s="1"/>
  <c r="V1443" i="5"/>
  <c r="E1443" i="5"/>
  <c r="X1443" i="5"/>
  <c r="V1444" i="5"/>
  <c r="E1444" i="5"/>
  <c r="X1444" i="5" s="1"/>
  <c r="V1445" i="5"/>
  <c r="E1445" i="5"/>
  <c r="X1445" i="5" s="1"/>
  <c r="V1446" i="5"/>
  <c r="E1446" i="5"/>
  <c r="X1446" i="5" s="1"/>
  <c r="V1447" i="5"/>
  <c r="E1447" i="5"/>
  <c r="X1447" i="5" s="1"/>
  <c r="V1448" i="5"/>
  <c r="E1448" i="5"/>
  <c r="X1448" i="5"/>
  <c r="V1449" i="5"/>
  <c r="E1449" i="5"/>
  <c r="X1449" i="5" s="1"/>
  <c r="V1450" i="5"/>
  <c r="E1450" i="5"/>
  <c r="X1450" i="5" s="1"/>
  <c r="V1451" i="5"/>
  <c r="E1451" i="5"/>
  <c r="X1451" i="5" s="1"/>
  <c r="V1452" i="5"/>
  <c r="E1452" i="5"/>
  <c r="X1452" i="5" s="1"/>
  <c r="V1453" i="5"/>
  <c r="E1453" i="5"/>
  <c r="X1453" i="5" s="1"/>
  <c r="V1454" i="5"/>
  <c r="E1454" i="5"/>
  <c r="X1454" i="5" s="1"/>
  <c r="V1455" i="5"/>
  <c r="E1455" i="5"/>
  <c r="X1455" i="5"/>
  <c r="V1456" i="5"/>
  <c r="E1456" i="5"/>
  <c r="X1456" i="5" s="1"/>
  <c r="V1457" i="5"/>
  <c r="E1457" i="5"/>
  <c r="X1457" i="5"/>
  <c r="V1458" i="5"/>
  <c r="E1458" i="5"/>
  <c r="X1458" i="5" s="1"/>
  <c r="V1459" i="5"/>
  <c r="E1459" i="5"/>
  <c r="X1459" i="5" s="1"/>
  <c r="V1460" i="5"/>
  <c r="E1460" i="5"/>
  <c r="X1460" i="5"/>
  <c r="V1461" i="5"/>
  <c r="E1461" i="5"/>
  <c r="X1461" i="5" s="1"/>
  <c r="V1462" i="5"/>
  <c r="E1462" i="5"/>
  <c r="X1462" i="5" s="1"/>
  <c r="V1463" i="5"/>
  <c r="E1463" i="5"/>
  <c r="X1463" i="5" s="1"/>
  <c r="V1464" i="5"/>
  <c r="E1464" i="5"/>
  <c r="X1464" i="5" s="1"/>
  <c r="V1465" i="5"/>
  <c r="E1465" i="5"/>
  <c r="X1465" i="5" s="1"/>
  <c r="V1466" i="5"/>
  <c r="E1466" i="5"/>
  <c r="X1466" i="5" s="1"/>
  <c r="V1467" i="5"/>
  <c r="E1467" i="5"/>
  <c r="X1467" i="5"/>
  <c r="V1468" i="5"/>
  <c r="E1468" i="5"/>
  <c r="X1468" i="5"/>
  <c r="V1469" i="5"/>
  <c r="E1469" i="5"/>
  <c r="X1469" i="5"/>
  <c r="V1470" i="5"/>
  <c r="E1470" i="5"/>
  <c r="X1470" i="5" s="1"/>
  <c r="V1471" i="5"/>
  <c r="E1471" i="5"/>
  <c r="X1471" i="5" s="1"/>
  <c r="V1472" i="5"/>
  <c r="E1472" i="5"/>
  <c r="X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c r="V1484" i="5"/>
  <c r="E1484" i="5"/>
  <c r="X1484" i="5" s="1"/>
  <c r="V1485" i="5"/>
  <c r="E1485" i="5"/>
  <c r="X1485" i="5" s="1"/>
  <c r="V1486" i="5"/>
  <c r="E1486" i="5"/>
  <c r="X1486" i="5" s="1"/>
  <c r="V1487" i="5"/>
  <c r="E1487" i="5"/>
  <c r="X1487" i="5" s="1"/>
  <c r="V1488" i="5"/>
  <c r="E1488" i="5"/>
  <c r="X1488" i="5"/>
  <c r="V1489" i="5"/>
  <c r="E1489" i="5"/>
  <c r="X1489" i="5" s="1"/>
  <c r="V1490" i="5"/>
  <c r="E1490" i="5"/>
  <c r="X1490" i="5" s="1"/>
  <c r="V1491" i="5"/>
  <c r="E1491" i="5"/>
  <c r="X1491" i="5" s="1"/>
  <c r="V1492" i="5"/>
  <c r="E1492" i="5"/>
  <c r="X1492" i="5"/>
  <c r="V1493" i="5"/>
  <c r="E1493" i="5"/>
  <c r="X1493" i="5"/>
  <c r="V1494" i="5"/>
  <c r="E1494" i="5"/>
  <c r="X1494" i="5" s="1"/>
  <c r="V1495" i="5"/>
  <c r="E1495" i="5"/>
  <c r="X1495" i="5" s="1"/>
  <c r="V1496" i="5"/>
  <c r="E1496" i="5"/>
  <c r="X1496" i="5" s="1"/>
  <c r="V1497" i="5"/>
  <c r="E1497" i="5"/>
  <c r="X1497" i="5" s="1"/>
  <c r="V1498" i="5"/>
  <c r="E1498" i="5"/>
  <c r="X1498" i="5" s="1"/>
  <c r="V1499" i="5"/>
  <c r="E1499" i="5"/>
  <c r="X1499" i="5"/>
  <c r="V1500" i="5"/>
  <c r="E1500" i="5"/>
  <c r="X1500" i="5"/>
  <c r="V1501" i="5"/>
  <c r="E1501" i="5"/>
  <c r="X1501" i="5" s="1"/>
  <c r="V1502" i="5"/>
  <c r="E1502" i="5"/>
  <c r="X1502" i="5" s="1"/>
  <c r="V1503" i="5"/>
  <c r="E1503" i="5"/>
  <c r="X1503" i="5"/>
  <c r="V1504" i="5"/>
  <c r="E1504" i="5"/>
  <c r="X1504" i="5"/>
  <c r="V1505" i="5"/>
  <c r="E1505" i="5"/>
  <c r="X1505" i="5" s="1"/>
  <c r="V1506" i="5"/>
  <c r="E1506" i="5"/>
  <c r="X1506" i="5" s="1"/>
  <c r="V1507" i="5"/>
  <c r="E1507" i="5"/>
  <c r="X1507" i="5" s="1"/>
  <c r="V1508" i="5"/>
  <c r="E1508" i="5"/>
  <c r="X1508" i="5"/>
  <c r="V1509" i="5"/>
  <c r="E1509" i="5"/>
  <c r="X1509" i="5"/>
  <c r="V1510" i="5"/>
  <c r="E1510" i="5"/>
  <c r="X1510" i="5" s="1"/>
  <c r="V1511" i="5"/>
  <c r="E1511" i="5"/>
  <c r="X1511" i="5"/>
  <c r="V1512" i="5"/>
  <c r="E1512" i="5"/>
  <c r="X1512" i="5" s="1"/>
  <c r="V1513" i="5"/>
  <c r="E1513" i="5"/>
  <c r="X1513" i="5" s="1"/>
  <c r="V1514" i="5"/>
  <c r="E1514" i="5"/>
  <c r="X1514" i="5" s="1"/>
  <c r="V1515" i="5"/>
  <c r="E1515" i="5"/>
  <c r="X1515" i="5" s="1"/>
  <c r="V1516" i="5"/>
  <c r="E1516" i="5"/>
  <c r="X1516" i="5"/>
  <c r="V1517" i="5"/>
  <c r="E1517" i="5"/>
  <c r="X1517" i="5" s="1"/>
  <c r="V1518" i="5"/>
  <c r="E1518" i="5"/>
  <c r="X1518" i="5" s="1"/>
  <c r="V1519" i="5"/>
  <c r="E1519" i="5"/>
  <c r="X1519" i="5" s="1"/>
  <c r="V1520" i="5"/>
  <c r="E1520" i="5"/>
  <c r="X1520" i="5" s="1"/>
  <c r="V1521" i="5"/>
  <c r="E1521" i="5"/>
  <c r="X1521" i="5" s="1"/>
  <c r="V1522" i="5"/>
  <c r="E1522" i="5"/>
  <c r="X1522" i="5"/>
  <c r="V1523" i="5"/>
  <c r="E1523" i="5"/>
  <c r="X1523" i="5"/>
  <c r="V1524" i="5"/>
  <c r="E1524" i="5"/>
  <c r="X1524" i="5"/>
  <c r="V1525" i="5"/>
  <c r="E1525" i="5"/>
  <c r="X1525" i="5" s="1"/>
  <c r="V1526" i="5"/>
  <c r="E1526" i="5"/>
  <c r="X1526" i="5" s="1"/>
  <c r="V1527" i="5"/>
  <c r="E1527" i="5"/>
  <c r="X1527" i="5"/>
  <c r="V1528" i="5"/>
  <c r="E1528" i="5"/>
  <c r="X1528" i="5"/>
  <c r="V1529" i="5"/>
  <c r="E1529" i="5"/>
  <c r="X1529" i="5" s="1"/>
  <c r="V1530" i="5"/>
  <c r="E1530" i="5"/>
  <c r="X1530" i="5" s="1"/>
  <c r="V1531" i="5"/>
  <c r="E1531" i="5"/>
  <c r="X1531" i="5"/>
  <c r="V1532" i="5"/>
  <c r="E1532" i="5"/>
  <c r="X1532" i="5" s="1"/>
  <c r="V1533" i="5"/>
  <c r="E1533" i="5"/>
  <c r="X1533" i="5" s="1"/>
  <c r="V1534" i="5"/>
  <c r="E1534" i="5"/>
  <c r="X1534" i="5" s="1"/>
  <c r="V1535" i="5"/>
  <c r="E1535" i="5"/>
  <c r="X1535" i="5"/>
  <c r="V1536" i="5"/>
  <c r="E1536" i="5"/>
  <c r="X1536" i="5"/>
  <c r="V1537" i="5"/>
  <c r="E1537" i="5"/>
  <c r="X1537" i="5" s="1"/>
  <c r="V1538" i="5"/>
  <c r="E1538" i="5"/>
  <c r="X1538" i="5"/>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c r="V1548" i="5"/>
  <c r="E1548" i="5"/>
  <c r="X1548" i="5" s="1"/>
  <c r="V1549" i="5"/>
  <c r="E1549" i="5"/>
  <c r="X1549" i="5" s="1"/>
  <c r="V1550" i="5"/>
  <c r="E1550" i="5"/>
  <c r="X1550" i="5" s="1"/>
  <c r="V1551" i="5"/>
  <c r="E1551" i="5"/>
  <c r="X1551" i="5" s="1"/>
  <c r="V1552" i="5"/>
  <c r="E1552" i="5"/>
  <c r="X1552" i="5"/>
  <c r="V1553" i="5"/>
  <c r="E1553" i="5"/>
  <c r="X1553" i="5" s="1"/>
  <c r="V1554" i="5"/>
  <c r="E1554" i="5"/>
  <c r="X1554" i="5" s="1"/>
  <c r="V1555" i="5"/>
  <c r="E1555" i="5"/>
  <c r="X1555" i="5" s="1"/>
  <c r="V1556" i="5"/>
  <c r="E1556" i="5"/>
  <c r="X1556" i="5" s="1"/>
  <c r="V1557" i="5"/>
  <c r="E1557" i="5"/>
  <c r="X1557" i="5" s="1"/>
  <c r="V1558" i="5"/>
  <c r="E1558" i="5"/>
  <c r="X1558" i="5" s="1"/>
  <c r="V1559" i="5"/>
  <c r="E1559" i="5"/>
  <c r="X1559" i="5"/>
  <c r="V1560" i="5"/>
  <c r="E1560" i="5"/>
  <c r="X1560" i="5"/>
  <c r="V1561" i="5"/>
  <c r="E1561" i="5"/>
  <c r="X1561" i="5" s="1"/>
  <c r="V1562" i="5"/>
  <c r="E1562" i="5"/>
  <c r="X1562" i="5" s="1"/>
  <c r="V1563" i="5"/>
  <c r="E1563" i="5"/>
  <c r="X1563" i="5" s="1"/>
  <c r="V1564" i="5"/>
  <c r="E1564" i="5"/>
  <c r="X1564" i="5"/>
  <c r="V1565" i="5"/>
  <c r="E1565" i="5"/>
  <c r="X1565" i="5" s="1"/>
  <c r="V1566" i="5"/>
  <c r="E1566" i="5"/>
  <c r="X1566" i="5" s="1"/>
  <c r="V1567" i="5"/>
  <c r="E1567" i="5"/>
  <c r="X1567" i="5" s="1"/>
  <c r="V1568" i="5"/>
  <c r="E1568" i="5"/>
  <c r="X1568" i="5" s="1"/>
  <c r="V1569" i="5"/>
  <c r="E1569" i="5"/>
  <c r="X1569" i="5" s="1"/>
  <c r="V1570" i="5"/>
  <c r="E1570" i="5"/>
  <c r="X1570" i="5"/>
  <c r="V1571" i="5"/>
  <c r="E1571" i="5"/>
  <c r="X1571" i="5" s="1"/>
  <c r="V1572" i="5"/>
  <c r="E1572" i="5"/>
  <c r="X1572" i="5" s="1"/>
  <c r="V1573" i="5"/>
  <c r="E1573" i="5"/>
  <c r="X1573" i="5" s="1"/>
  <c r="V1574" i="5"/>
  <c r="E1574" i="5"/>
  <c r="X1574" i="5" s="1"/>
  <c r="V1575" i="5"/>
  <c r="E1575" i="5"/>
  <c r="X1575" i="5"/>
  <c r="V1576" i="5"/>
  <c r="E1576" i="5"/>
  <c r="X1576" i="5"/>
  <c r="V1577" i="5"/>
  <c r="E1577" i="5"/>
  <c r="X1577" i="5" s="1"/>
  <c r="V1578" i="5"/>
  <c r="E1578" i="5"/>
  <c r="X1578" i="5" s="1"/>
  <c r="V1579" i="5"/>
  <c r="E1579" i="5"/>
  <c r="X1579" i="5"/>
  <c r="V1580" i="5"/>
  <c r="E1580" i="5"/>
  <c r="X1580" i="5" s="1"/>
  <c r="V1581" i="5"/>
  <c r="E1581" i="5"/>
  <c r="X1581" i="5" s="1"/>
  <c r="V1582" i="5"/>
  <c r="E1582" i="5"/>
  <c r="X1582" i="5" s="1"/>
  <c r="V1583" i="5"/>
  <c r="E1583" i="5"/>
  <c r="X1583" i="5"/>
  <c r="V1584" i="5"/>
  <c r="E1584" i="5"/>
  <c r="X1584" i="5"/>
  <c r="V1585" i="5"/>
  <c r="E1585" i="5"/>
  <c r="X1585" i="5" s="1"/>
  <c r="V1586" i="5"/>
  <c r="E1586" i="5"/>
  <c r="X1586" i="5" s="1"/>
  <c r="V1587" i="5"/>
  <c r="E1587" i="5"/>
  <c r="X1587" i="5" s="1"/>
  <c r="V1588" i="5"/>
  <c r="E1588" i="5"/>
  <c r="X1588" i="5"/>
  <c r="V1589" i="5"/>
  <c r="E1589" i="5"/>
  <c r="X1589" i="5" s="1"/>
  <c r="V1590" i="5"/>
  <c r="E1590" i="5"/>
  <c r="X1590" i="5" s="1"/>
  <c r="V1591" i="5"/>
  <c r="E1591" i="5"/>
  <c r="X1591" i="5" s="1"/>
  <c r="V1592" i="5"/>
  <c r="E1592" i="5"/>
  <c r="X1592" i="5" s="1"/>
  <c r="V1593" i="5"/>
  <c r="E1593" i="5"/>
  <c r="X1593" i="5" s="1"/>
  <c r="V1594" i="5"/>
  <c r="E1594" i="5"/>
  <c r="X1594" i="5"/>
  <c r="V1595" i="5"/>
  <c r="E1595" i="5"/>
  <c r="X1595" i="5"/>
  <c r="V1596" i="5"/>
  <c r="E1596" i="5"/>
  <c r="X1596" i="5" s="1"/>
  <c r="V1597" i="5"/>
  <c r="E1597" i="5"/>
  <c r="X1597" i="5" s="1"/>
  <c r="V1598" i="5"/>
  <c r="E1598" i="5"/>
  <c r="X1598" i="5" s="1"/>
  <c r="V1599" i="5"/>
  <c r="E1599" i="5"/>
  <c r="X1599" i="5"/>
  <c r="V1600" i="5"/>
  <c r="E1600" i="5"/>
  <c r="X1600" i="5"/>
  <c r="V1601" i="5"/>
  <c r="E1601" i="5"/>
  <c r="X1601" i="5" s="1"/>
  <c r="V1602" i="5"/>
  <c r="E1602" i="5"/>
  <c r="X1602" i="5" s="1"/>
  <c r="V1603" i="5"/>
  <c r="E1603" i="5"/>
  <c r="X1603" i="5" s="1"/>
  <c r="V1604" i="5"/>
  <c r="E1604" i="5"/>
  <c r="X1604" i="5"/>
  <c r="V1605" i="5"/>
  <c r="E1605" i="5"/>
  <c r="X1605" i="5" s="1"/>
  <c r="V1606" i="5"/>
  <c r="E1606" i="5"/>
  <c r="X1606" i="5" s="1"/>
  <c r="V1607" i="5"/>
  <c r="E1607" i="5"/>
  <c r="X1607" i="5"/>
  <c r="V1608" i="5"/>
  <c r="E1608" i="5"/>
  <c r="X1608" i="5"/>
  <c r="V1609" i="5"/>
  <c r="E1609" i="5"/>
  <c r="X1609" i="5" s="1"/>
  <c r="V1610" i="5"/>
  <c r="E1610" i="5"/>
  <c r="X1610" i="5"/>
  <c r="V1611" i="5"/>
  <c r="E1611" i="5"/>
  <c r="X1611" i="5" s="1"/>
  <c r="V1612" i="5"/>
  <c r="E1612" i="5"/>
  <c r="X1612" i="5"/>
  <c r="V1613" i="5"/>
  <c r="E1613" i="5"/>
  <c r="X1613" i="5" s="1"/>
  <c r="V1614" i="5"/>
  <c r="E1614" i="5"/>
  <c r="X1614" i="5"/>
  <c r="V1615" i="5"/>
  <c r="E1615" i="5"/>
  <c r="X1615" i="5" s="1"/>
  <c r="V1616" i="5"/>
  <c r="E1616" i="5"/>
  <c r="X1616" i="5" s="1"/>
  <c r="V1617" i="5"/>
  <c r="E1617" i="5"/>
  <c r="X1617" i="5" s="1"/>
  <c r="V1618" i="5"/>
  <c r="E1618" i="5"/>
  <c r="X1618" i="5"/>
  <c r="V1619" i="5"/>
  <c r="E1619" i="5"/>
  <c r="X1619" i="5" s="1"/>
  <c r="V1620" i="5"/>
  <c r="E1620" i="5"/>
  <c r="X1620" i="5"/>
  <c r="V1621" i="5"/>
  <c r="E1621" i="5"/>
  <c r="X1621" i="5" s="1"/>
  <c r="V1622" i="5"/>
  <c r="E1622" i="5"/>
  <c r="X1622" i="5" s="1"/>
  <c r="V1623" i="5"/>
  <c r="E1623" i="5"/>
  <c r="X1623" i="5" s="1"/>
  <c r="V1624" i="5"/>
  <c r="E1624" i="5"/>
  <c r="X1624" i="5"/>
  <c r="V1625" i="5"/>
  <c r="E1625" i="5"/>
  <c r="X1625" i="5" s="1"/>
  <c r="V1626" i="5"/>
  <c r="E1626" i="5"/>
  <c r="X1626" i="5" s="1"/>
  <c r="V1627" i="5"/>
  <c r="E1627" i="5"/>
  <c r="X1627" i="5"/>
  <c r="V1628" i="5"/>
  <c r="E1628" i="5"/>
  <c r="X1628" i="5"/>
  <c r="V1629" i="5"/>
  <c r="E1629" i="5"/>
  <c r="X1629" i="5" s="1"/>
  <c r="V1630" i="5"/>
  <c r="E1630" i="5"/>
  <c r="X1630" i="5"/>
  <c r="V1631" i="5"/>
  <c r="E1631" i="5"/>
  <c r="X1631" i="5"/>
  <c r="V1632" i="5"/>
  <c r="E1632" i="5"/>
  <c r="X1632" i="5" s="1"/>
  <c r="V1633" i="5"/>
  <c r="E1633" i="5"/>
  <c r="X1633" i="5" s="1"/>
  <c r="V1634" i="5"/>
  <c r="E1634" i="5"/>
  <c r="X1634" i="5" s="1"/>
  <c r="V1635" i="5"/>
  <c r="E1635" i="5"/>
  <c r="X1635" i="5" s="1"/>
  <c r="V1636" i="5"/>
  <c r="E1636" i="5"/>
  <c r="X1636" i="5"/>
  <c r="V1637" i="5"/>
  <c r="E1637" i="5"/>
  <c r="X1637" i="5" s="1"/>
  <c r="V1638" i="5"/>
  <c r="E1638" i="5"/>
  <c r="X1638" i="5" s="1"/>
  <c r="V1639" i="5"/>
  <c r="E1639" i="5"/>
  <c r="X1639" i="5" s="1"/>
  <c r="V1640" i="5"/>
  <c r="E1640" i="5"/>
  <c r="X1640" i="5"/>
  <c r="V1641" i="5"/>
  <c r="E1641" i="5"/>
  <c r="X1641" i="5" s="1"/>
  <c r="V1642" i="5"/>
  <c r="E1642" i="5"/>
  <c r="X1642" i="5"/>
  <c r="V1643" i="5"/>
  <c r="E1643" i="5"/>
  <c r="X1643" i="5" s="1"/>
  <c r="V1644" i="5"/>
  <c r="E1644" i="5"/>
  <c r="X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c r="V1655" i="5"/>
  <c r="E1655" i="5"/>
  <c r="X1655" i="5" s="1"/>
  <c r="V1656" i="5"/>
  <c r="E1656" i="5"/>
  <c r="X1656" i="5" s="1"/>
  <c r="V1657" i="5"/>
  <c r="E1657" i="5"/>
  <c r="X1657" i="5" s="1"/>
  <c r="V1658" i="5"/>
  <c r="E1658" i="5"/>
  <c r="X1658" i="5"/>
  <c r="V1659" i="5"/>
  <c r="E1659" i="5"/>
  <c r="X1659" i="5" s="1"/>
  <c r="V1660" i="5"/>
  <c r="E1660" i="5"/>
  <c r="X1660" i="5" s="1"/>
  <c r="V1661" i="5"/>
  <c r="E1661" i="5"/>
  <c r="X1661" i="5" s="1"/>
  <c r="V1662" i="5"/>
  <c r="E1662" i="5"/>
  <c r="X1662" i="5"/>
  <c r="V1663" i="5"/>
  <c r="E1663" i="5"/>
  <c r="X1663" i="5" s="1"/>
  <c r="V1664" i="5"/>
  <c r="E1664" i="5"/>
  <c r="X1664" i="5"/>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c r="V1673" i="5"/>
  <c r="E1673" i="5"/>
  <c r="X1673" i="5" s="1"/>
  <c r="V1674" i="5"/>
  <c r="E1674" i="5"/>
  <c r="X1674" i="5" s="1"/>
  <c r="V1675" i="5"/>
  <c r="E1675" i="5"/>
  <c r="X1675" i="5" s="1"/>
  <c r="V1676" i="5"/>
  <c r="E1676" i="5"/>
  <c r="X1676" i="5"/>
  <c r="V1677" i="5"/>
  <c r="E1677" i="5"/>
  <c r="X1677" i="5" s="1"/>
  <c r="V1678" i="5"/>
  <c r="E1678" i="5"/>
  <c r="X1678" i="5"/>
  <c r="V1679" i="5"/>
  <c r="E1679" i="5"/>
  <c r="X1679" i="5" s="1"/>
  <c r="V1680" i="5"/>
  <c r="E1680" i="5"/>
  <c r="X1680" i="5"/>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c r="V1689" i="5"/>
  <c r="E1689" i="5"/>
  <c r="X1689" i="5" s="1"/>
  <c r="V1690" i="5"/>
  <c r="E1690" i="5"/>
  <c r="X1690" i="5"/>
  <c r="V1691" i="5"/>
  <c r="E1691" i="5"/>
  <c r="X1691" i="5"/>
  <c r="V1692" i="5"/>
  <c r="E1692" i="5"/>
  <c r="X1692" i="5"/>
  <c r="V1693" i="5"/>
  <c r="E1693" i="5"/>
  <c r="X1693" i="5" s="1"/>
  <c r="V1694" i="5"/>
  <c r="E1694" i="5"/>
  <c r="X1694" i="5" s="1"/>
  <c r="V1695" i="5"/>
  <c r="E1695" i="5"/>
  <c r="X1695" i="5" s="1"/>
  <c r="V1696" i="5"/>
  <c r="E1696" i="5"/>
  <c r="X1696" i="5"/>
  <c r="V1697" i="5"/>
  <c r="E1697" i="5"/>
  <c r="X1697" i="5" s="1"/>
  <c r="V1698" i="5"/>
  <c r="E1698" i="5"/>
  <c r="X1698" i="5" s="1"/>
  <c r="V1699" i="5"/>
  <c r="E1699" i="5"/>
  <c r="X1699" i="5" s="1"/>
  <c r="V1700" i="5"/>
  <c r="E1700" i="5"/>
  <c r="X1700" i="5"/>
  <c r="V1701" i="5"/>
  <c r="E1701" i="5"/>
  <c r="X1701" i="5" s="1"/>
  <c r="V1702" i="5"/>
  <c r="E1702" i="5"/>
  <c r="X1702" i="5" s="1"/>
  <c r="V1703" i="5"/>
  <c r="E1703" i="5"/>
  <c r="X1703" i="5"/>
  <c r="V1704" i="5"/>
  <c r="E1704" i="5"/>
  <c r="X1704" i="5" s="1"/>
  <c r="V1705" i="5"/>
  <c r="E1705" i="5"/>
  <c r="X1705" i="5" s="1"/>
  <c r="V1706" i="5"/>
  <c r="E1706" i="5"/>
  <c r="X1706" i="5"/>
  <c r="V1707" i="5"/>
  <c r="E1707" i="5"/>
  <c r="X1707" i="5" s="1"/>
  <c r="V1708" i="5"/>
  <c r="E1708" i="5"/>
  <c r="X1708" i="5"/>
  <c r="V1709" i="5"/>
  <c r="E1709" i="5"/>
  <c r="X1709" i="5" s="1"/>
  <c r="V1710" i="5"/>
  <c r="E1710" i="5"/>
  <c r="X1710" i="5"/>
  <c r="V1711" i="5"/>
  <c r="E1711" i="5"/>
  <c r="X1711" i="5" s="1"/>
  <c r="V1712" i="5"/>
  <c r="E1712" i="5"/>
  <c r="X1712" i="5"/>
  <c r="V1713" i="5"/>
  <c r="E1713" i="5"/>
  <c r="X1713" i="5" s="1"/>
  <c r="V1714" i="5"/>
  <c r="E1714" i="5"/>
  <c r="X1714" i="5" s="1"/>
  <c r="V1715" i="5"/>
  <c r="E1715" i="5"/>
  <c r="X1715" i="5"/>
  <c r="V1716" i="5"/>
  <c r="E1716" i="5"/>
  <c r="X1716" i="5" s="1"/>
  <c r="V1717" i="5"/>
  <c r="E1717" i="5"/>
  <c r="X1717" i="5" s="1"/>
  <c r="V1718" i="5"/>
  <c r="E1718" i="5"/>
  <c r="X1718" i="5" s="1"/>
  <c r="V1719" i="5"/>
  <c r="E1719" i="5"/>
  <c r="X1719" i="5" s="1"/>
  <c r="V1720" i="5"/>
  <c r="E1720" i="5"/>
  <c r="X1720" i="5"/>
  <c r="V1721" i="5"/>
  <c r="E1721" i="5"/>
  <c r="X1721" i="5" s="1"/>
  <c r="V1722" i="5"/>
  <c r="E1722" i="5"/>
  <c r="X1722" i="5" s="1"/>
  <c r="V1723" i="5"/>
  <c r="E1723" i="5"/>
  <c r="X1723" i="5" s="1"/>
  <c r="V1724" i="5"/>
  <c r="E1724" i="5"/>
  <c r="X1724" i="5"/>
  <c r="V1725" i="5"/>
  <c r="E1725" i="5"/>
  <c r="X1725" i="5" s="1"/>
  <c r="V1726" i="5"/>
  <c r="E1726" i="5"/>
  <c r="X1726" i="5" s="1"/>
  <c r="V1727" i="5"/>
  <c r="E1727" i="5"/>
  <c r="X1727" i="5"/>
  <c r="V1728" i="5"/>
  <c r="E1728" i="5"/>
  <c r="X1728" i="5" s="1"/>
  <c r="V1729" i="5"/>
  <c r="E1729" i="5"/>
  <c r="X1729" i="5" s="1"/>
  <c r="V1730" i="5"/>
  <c r="E1730" i="5"/>
  <c r="X1730" i="5" s="1"/>
  <c r="V1731" i="5"/>
  <c r="E1731" i="5"/>
  <c r="X1731" i="5" s="1"/>
  <c r="V1732" i="5"/>
  <c r="E1732" i="5"/>
  <c r="X1732" i="5"/>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c r="V1761" i="5"/>
  <c r="E1761" i="5"/>
  <c r="X1761" i="5" s="1"/>
  <c r="V1762" i="5"/>
  <c r="E1762" i="5"/>
  <c r="X1762" i="5"/>
  <c r="V1763" i="5"/>
  <c r="E1763" i="5"/>
  <c r="X1763" i="5" s="1"/>
  <c r="V1764" i="5"/>
  <c r="E1764" i="5"/>
  <c r="X1764" i="5"/>
  <c r="V1765" i="5"/>
  <c r="E1765" i="5"/>
  <c r="X1765" i="5" s="1"/>
  <c r="V1766" i="5"/>
  <c r="E1766" i="5"/>
  <c r="X1766" i="5" s="1"/>
  <c r="V1767" i="5"/>
  <c r="E1767" i="5"/>
  <c r="X1767" i="5"/>
  <c r="V1768" i="5"/>
  <c r="E1768" i="5"/>
  <c r="X1768" i="5" s="1"/>
  <c r="V1769" i="5"/>
  <c r="E1769" i="5"/>
  <c r="X1769" i="5" s="1"/>
  <c r="V1770" i="5"/>
  <c r="E1770" i="5"/>
  <c r="X1770" i="5" s="1"/>
  <c r="V1771" i="5"/>
  <c r="E1771" i="5"/>
  <c r="X1771" i="5"/>
  <c r="V1772" i="5"/>
  <c r="E1772" i="5"/>
  <c r="X1772" i="5"/>
  <c r="V1773" i="5"/>
  <c r="E1773" i="5"/>
  <c r="X1773" i="5" s="1"/>
  <c r="V1774" i="5"/>
  <c r="E1774" i="5"/>
  <c r="X1774" i="5"/>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c r="V1805" i="5"/>
  <c r="E1805" i="5"/>
  <c r="X1805" i="5" s="1"/>
  <c r="V1806" i="5"/>
  <c r="E1806" i="5"/>
  <c r="X1806" i="5"/>
  <c r="V1807" i="5"/>
  <c r="E1807" i="5"/>
  <c r="X1807" i="5" s="1"/>
  <c r="V1808" i="5"/>
  <c r="E1808" i="5"/>
  <c r="X1808" i="5" s="1"/>
  <c r="V1809" i="5"/>
  <c r="E1809" i="5"/>
  <c r="X1809" i="5" s="1"/>
  <c r="V1810" i="5"/>
  <c r="E1810" i="5"/>
  <c r="X1810" i="5"/>
  <c r="V1811" i="5"/>
  <c r="E1811" i="5"/>
  <c r="X1811" i="5"/>
  <c r="V1812" i="5"/>
  <c r="E1812" i="5"/>
  <c r="X1812" i="5"/>
  <c r="V1813" i="5"/>
  <c r="E1813" i="5"/>
  <c r="X1813" i="5" s="1"/>
  <c r="V1814" i="5"/>
  <c r="E1814" i="5"/>
  <c r="X1814" i="5" s="1"/>
  <c r="V1815" i="5"/>
  <c r="E1815" i="5"/>
  <c r="X1815" i="5" s="1"/>
  <c r="V1816" i="5"/>
  <c r="E1816" i="5"/>
  <c r="X1816" i="5"/>
  <c r="V1817" i="5"/>
  <c r="E1817" i="5"/>
  <c r="X1817" i="5" s="1"/>
  <c r="V1818" i="5"/>
  <c r="E1818" i="5"/>
  <c r="X1818" i="5" s="1"/>
  <c r="V1819" i="5"/>
  <c r="E1819" i="5"/>
  <c r="X1819" i="5" s="1"/>
  <c r="V1820" i="5"/>
  <c r="E1820" i="5"/>
  <c r="X1820" i="5" s="1"/>
  <c r="V1821" i="5"/>
  <c r="E1821" i="5"/>
  <c r="X1821" i="5" s="1"/>
  <c r="V1822" i="5"/>
  <c r="E1822" i="5"/>
  <c r="X1822" i="5"/>
  <c r="V1823" i="5"/>
  <c r="E1823" i="5"/>
  <c r="X1823" i="5"/>
  <c r="V1824" i="5"/>
  <c r="E1824" i="5"/>
  <c r="X1824" i="5" s="1"/>
  <c r="V1825" i="5"/>
  <c r="E1825" i="5"/>
  <c r="X1825" i="5" s="1"/>
  <c r="V1826" i="5"/>
  <c r="E1826" i="5"/>
  <c r="X1826" i="5" s="1"/>
  <c r="V1827" i="5"/>
  <c r="E1827" i="5"/>
  <c r="X1827" i="5" s="1"/>
  <c r="V1828" i="5"/>
  <c r="E1828" i="5"/>
  <c r="X1828" i="5"/>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c r="V1882" i="5"/>
  <c r="E1882" i="5"/>
  <c r="X1882" i="5" s="1"/>
  <c r="V1883" i="5"/>
  <c r="E1883" i="5"/>
  <c r="X1883" i="5" s="1"/>
  <c r="V1884" i="5"/>
  <c r="E1884" i="5"/>
  <c r="X1884" i="5" s="1"/>
  <c r="V1885" i="5"/>
  <c r="E1885" i="5"/>
  <c r="X1885" i="5" s="1"/>
  <c r="V1886" i="5"/>
  <c r="E1886" i="5"/>
  <c r="X1886" i="5" s="1"/>
  <c r="V1887" i="5"/>
  <c r="E1887" i="5"/>
  <c r="X1887" i="5" s="1"/>
  <c r="V1888" i="5"/>
  <c r="E1888" i="5"/>
  <c r="X1888" i="5"/>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c r="V1913" i="5"/>
  <c r="E1913" i="5"/>
  <c r="X1913" i="5" s="1"/>
  <c r="V1914" i="5"/>
  <c r="E1914" i="5"/>
  <c r="X1914" i="5" s="1"/>
  <c r="V1915" i="5"/>
  <c r="E1915" i="5"/>
  <c r="X1915" i="5" s="1"/>
  <c r="V1916" i="5"/>
  <c r="E1916" i="5"/>
  <c r="X1916" i="5"/>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c r="V1934" i="5"/>
  <c r="E1934" i="5"/>
  <c r="X1934" i="5" s="1"/>
  <c r="V1935" i="5"/>
  <c r="E1935" i="5"/>
  <c r="X1935" i="5" s="1"/>
  <c r="V1936" i="5"/>
  <c r="E1936" i="5"/>
  <c r="X1936" i="5" s="1"/>
  <c r="V1937" i="5"/>
  <c r="E1937" i="5"/>
  <c r="X1937" i="5" s="1"/>
  <c r="V1938" i="5"/>
  <c r="E1938" i="5"/>
  <c r="X1938" i="5" s="1"/>
  <c r="V1939" i="5"/>
  <c r="E1939" i="5"/>
  <c r="X1939" i="5" s="1"/>
  <c r="V1940" i="5"/>
  <c r="E1940" i="5"/>
  <c r="X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c r="V1958" i="5"/>
  <c r="E1958" i="5"/>
  <c r="X1958" i="5" s="1"/>
  <c r="V1959" i="5"/>
  <c r="E1959" i="5"/>
  <c r="X1959" i="5" s="1"/>
  <c r="V1960" i="5"/>
  <c r="E1960" i="5"/>
  <c r="X1960" i="5" s="1"/>
  <c r="V1961" i="5"/>
  <c r="E1961" i="5"/>
  <c r="X1961" i="5" s="1"/>
  <c r="V1962" i="5"/>
  <c r="E1962" i="5"/>
  <c r="X1962" i="5" s="1"/>
  <c r="V1963" i="5"/>
  <c r="E1963" i="5"/>
  <c r="X1963" i="5" s="1"/>
  <c r="V1964" i="5"/>
  <c r="E1964" i="5"/>
  <c r="X1964" i="5"/>
  <c r="V1965" i="5"/>
  <c r="E1965" i="5"/>
  <c r="X1965" i="5" s="1"/>
  <c r="V1966" i="5"/>
  <c r="E1966" i="5"/>
  <c r="X1966" i="5" s="1"/>
  <c r="V1967" i="5"/>
  <c r="E1967" i="5"/>
  <c r="X1967" i="5" s="1"/>
  <c r="V1968" i="5"/>
  <c r="E1968" i="5"/>
  <c r="X1968" i="5"/>
  <c r="V1969" i="5"/>
  <c r="E1969" i="5"/>
  <c r="X1969" i="5" s="1"/>
  <c r="V1970" i="5"/>
  <c r="E1970" i="5"/>
  <c r="X1970" i="5" s="1"/>
  <c r="V1971" i="5"/>
  <c r="E1971" i="5"/>
  <c r="X1971" i="5" s="1"/>
  <c r="V1972" i="5"/>
  <c r="E1972" i="5"/>
  <c r="X1972" i="5"/>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c r="V1982" i="5"/>
  <c r="E1982" i="5"/>
  <c r="X1982" i="5" s="1"/>
  <c r="V1983" i="5"/>
  <c r="E1983" i="5"/>
  <c r="X1983" i="5" s="1"/>
  <c r="V1984" i="5"/>
  <c r="E1984" i="5"/>
  <c r="X1984" i="5"/>
  <c r="V1985" i="5"/>
  <c r="E1985" i="5"/>
  <c r="X1985" i="5"/>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c r="V2006" i="5"/>
  <c r="E2006" i="5"/>
  <c r="X2006" i="5" s="1"/>
  <c r="V2007" i="5"/>
  <c r="E2007" i="5"/>
  <c r="X2007" i="5" s="1"/>
  <c r="V2008" i="5"/>
  <c r="E2008" i="5"/>
  <c r="X2008" i="5"/>
  <c r="V2009" i="5"/>
  <c r="E2009" i="5"/>
  <c r="X2009" i="5"/>
  <c r="V2010" i="5"/>
  <c r="E2010" i="5"/>
  <c r="X2010" i="5" s="1"/>
  <c r="V2011" i="5"/>
  <c r="E2011" i="5"/>
  <c r="X2011" i="5" s="1"/>
  <c r="V2012" i="5"/>
  <c r="E2012" i="5"/>
  <c r="X2012" i="5"/>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c r="V2030" i="5"/>
  <c r="E2030" i="5"/>
  <c r="X2030" i="5" s="1"/>
  <c r="V2031" i="5"/>
  <c r="E2031" i="5"/>
  <c r="X2031" i="5" s="1"/>
  <c r="V2032" i="5"/>
  <c r="E2032" i="5"/>
  <c r="X2032" i="5"/>
  <c r="V2033" i="5"/>
  <c r="E2033" i="5"/>
  <c r="X2033" i="5" s="1"/>
  <c r="V2034" i="5"/>
  <c r="E2034" i="5"/>
  <c r="X2034" i="5" s="1"/>
  <c r="V2035" i="5"/>
  <c r="E2035" i="5"/>
  <c r="X2035" i="5" s="1"/>
  <c r="V2036" i="5"/>
  <c r="E2036" i="5"/>
  <c r="X2036" i="5"/>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c r="V2050" i="5"/>
  <c r="E2050" i="5"/>
  <c r="X2050" i="5" s="1"/>
  <c r="V2051" i="5"/>
  <c r="E2051" i="5"/>
  <c r="X2051" i="5" s="1"/>
  <c r="V2052" i="5"/>
  <c r="E2052" i="5"/>
  <c r="X2052" i="5" s="1"/>
  <c r="V2053" i="5"/>
  <c r="E2053" i="5"/>
  <c r="X2053" i="5"/>
  <c r="V2054" i="5"/>
  <c r="E2054" i="5"/>
  <c r="X2054" i="5" s="1"/>
  <c r="V2055" i="5"/>
  <c r="E2055" i="5"/>
  <c r="X2055" i="5" s="1"/>
  <c r="V2056" i="5"/>
  <c r="E2056" i="5"/>
  <c r="X2056" i="5" s="1"/>
  <c r="V2057" i="5"/>
  <c r="E2057" i="5"/>
  <c r="X2057" i="5" s="1"/>
  <c r="V2058" i="5"/>
  <c r="E2058" i="5"/>
  <c r="X2058" i="5" s="1"/>
  <c r="V2059" i="5"/>
  <c r="E2059" i="5"/>
  <c r="X2059" i="5" s="1"/>
  <c r="V2060" i="5"/>
  <c r="E2060" i="5"/>
  <c r="X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c r="V2081" i="5"/>
  <c r="E2081" i="5"/>
  <c r="X2081" i="5"/>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c r="V2126" i="5"/>
  <c r="E2126" i="5"/>
  <c r="X2126" i="5" s="1"/>
  <c r="V2127" i="5"/>
  <c r="E2127" i="5"/>
  <c r="X2127" i="5" s="1"/>
  <c r="V2128" i="5"/>
  <c r="E2128" i="5"/>
  <c r="X2128" i="5"/>
  <c r="V2129" i="5"/>
  <c r="E2129" i="5"/>
  <c r="X2129" i="5" s="1"/>
  <c r="V2130" i="5"/>
  <c r="E2130" i="5"/>
  <c r="X2130" i="5" s="1"/>
  <c r="V2131" i="5"/>
  <c r="E2131" i="5"/>
  <c r="X2131" i="5" s="1"/>
  <c r="V2132" i="5"/>
  <c r="E2132" i="5"/>
  <c r="X2132" i="5"/>
  <c r="V2133" i="5"/>
  <c r="E2133" i="5"/>
  <c r="X2133" i="5"/>
  <c r="V2134" i="5"/>
  <c r="E2134" i="5"/>
  <c r="X2134" i="5" s="1"/>
  <c r="V2135" i="5"/>
  <c r="E2135" i="5"/>
  <c r="X2135" i="5" s="1"/>
  <c r="V2136" i="5"/>
  <c r="E2136" i="5"/>
  <c r="X2136" i="5" s="1"/>
  <c r="V2137" i="5"/>
  <c r="E2137" i="5"/>
  <c r="X2137" i="5"/>
  <c r="V2138" i="5"/>
  <c r="E2138" i="5"/>
  <c r="X2138" i="5"/>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c r="V2149" i="5"/>
  <c r="E2149" i="5"/>
  <c r="X2149" i="5" s="1"/>
  <c r="V2150" i="5"/>
  <c r="E2150" i="5"/>
  <c r="X2150" i="5" s="1"/>
  <c r="V2151" i="5"/>
  <c r="E2151" i="5"/>
  <c r="X2151" i="5" s="1"/>
  <c r="V2152" i="5"/>
  <c r="E2152" i="5"/>
  <c r="X2152" i="5" s="1"/>
  <c r="V2153" i="5"/>
  <c r="E2153" i="5"/>
  <c r="X2153" i="5"/>
  <c r="V2154" i="5"/>
  <c r="E2154" i="5"/>
  <c r="X2154" i="5" s="1"/>
  <c r="V2155" i="5"/>
  <c r="E2155" i="5"/>
  <c r="X2155" i="5" s="1"/>
  <c r="V2156" i="5"/>
  <c r="E2156" i="5"/>
  <c r="X2156" i="5" s="1"/>
  <c r="V2157" i="5"/>
  <c r="E2157" i="5"/>
  <c r="X2157" i="5" s="1"/>
  <c r="V2158" i="5"/>
  <c r="E2158" i="5"/>
  <c r="X2158" i="5"/>
  <c r="V2159" i="5"/>
  <c r="E2159" i="5"/>
  <c r="X2159" i="5" s="1"/>
  <c r="V2160" i="5"/>
  <c r="E2160" i="5"/>
  <c r="X2160" i="5" s="1"/>
  <c r="V2161" i="5"/>
  <c r="E2161" i="5"/>
  <c r="X2161" i="5" s="1"/>
  <c r="V2162" i="5"/>
  <c r="E2162" i="5"/>
  <c r="X2162" i="5" s="1"/>
  <c r="V2163" i="5"/>
  <c r="E2163" i="5"/>
  <c r="X2163" i="5" s="1"/>
  <c r="V2164" i="5"/>
  <c r="E2164" i="5"/>
  <c r="X2164" i="5" s="1"/>
  <c r="V2165" i="5"/>
  <c r="E2165" i="5"/>
  <c r="X2165" i="5"/>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c r="V2179" i="5"/>
  <c r="E2179" i="5"/>
  <c r="X2179" i="5" s="1"/>
  <c r="V2180" i="5"/>
  <c r="E2180" i="5"/>
  <c r="X2180" i="5"/>
  <c r="V2181" i="5"/>
  <c r="E2181" i="5"/>
  <c r="X2181" i="5"/>
  <c r="V2182" i="5"/>
  <c r="E2182" i="5"/>
  <c r="X2182" i="5" s="1"/>
  <c r="V2183" i="5"/>
  <c r="E2183" i="5"/>
  <c r="X2183" i="5" s="1"/>
  <c r="V2184" i="5"/>
  <c r="E2184" i="5"/>
  <c r="X2184" i="5" s="1"/>
  <c r="V2185" i="5"/>
  <c r="E2185" i="5"/>
  <c r="X2185" i="5"/>
  <c r="V2186" i="5"/>
  <c r="E2186" i="5"/>
  <c r="X2186" i="5"/>
  <c r="V2187" i="5"/>
  <c r="E2187" i="5"/>
  <c r="X2187" i="5" s="1"/>
  <c r="V2188" i="5"/>
  <c r="E2188" i="5"/>
  <c r="X2188" i="5" s="1"/>
  <c r="V2189" i="5"/>
  <c r="E2189" i="5"/>
  <c r="X2189" i="5" s="1"/>
  <c r="V2190" i="5"/>
  <c r="E2190" i="5"/>
  <c r="X2190" i="5" s="1"/>
  <c r="V2191" i="5"/>
  <c r="E2191" i="5"/>
  <c r="X2191" i="5"/>
  <c r="V2192" i="5"/>
  <c r="E2192" i="5"/>
  <c r="X2192" i="5" s="1"/>
  <c r="V2193" i="5"/>
  <c r="E2193" i="5"/>
  <c r="X2193" i="5" s="1"/>
  <c r="V2194" i="5"/>
  <c r="E2194" i="5"/>
  <c r="X2194" i="5" s="1"/>
  <c r="V2195" i="5"/>
  <c r="E2195" i="5"/>
  <c r="X2195" i="5"/>
  <c r="V2196" i="5"/>
  <c r="E2196" i="5"/>
  <c r="X2196" i="5"/>
  <c r="V2197" i="5"/>
  <c r="E2197" i="5"/>
  <c r="X2197" i="5" s="1"/>
  <c r="V2198" i="5"/>
  <c r="E2198" i="5"/>
  <c r="X2198" i="5" s="1"/>
  <c r="V2199" i="5"/>
  <c r="E2199" i="5"/>
  <c r="X2199" i="5" s="1"/>
  <c r="V2200" i="5"/>
  <c r="E2200" i="5"/>
  <c r="X2200" i="5" s="1"/>
  <c r="V2201" i="5"/>
  <c r="E2201" i="5"/>
  <c r="X2201" i="5" s="1"/>
  <c r="V2202" i="5"/>
  <c r="E2202" i="5"/>
  <c r="X2202" i="5" s="1"/>
  <c r="V2203" i="5"/>
  <c r="E2203" i="5"/>
  <c r="X2203" i="5"/>
  <c r="V2204" i="5"/>
  <c r="E2204" i="5"/>
  <c r="X2204" i="5" s="1"/>
  <c r="V2205" i="5"/>
  <c r="E2205" i="5"/>
  <c r="X2205" i="5" s="1"/>
  <c r="V2206" i="5"/>
  <c r="E2206" i="5"/>
  <c r="X2206" i="5" s="1"/>
  <c r="V2207" i="5"/>
  <c r="E2207" i="5"/>
  <c r="X2207" i="5" s="1"/>
  <c r="V2208" i="5"/>
  <c r="E2208" i="5"/>
  <c r="X2208" i="5"/>
  <c r="V2209" i="5"/>
  <c r="E2209" i="5"/>
  <c r="X2209" i="5" s="1"/>
  <c r="V2210" i="5"/>
  <c r="E2210" i="5"/>
  <c r="X2210" i="5" s="1"/>
  <c r="V2211" i="5"/>
  <c r="E2211" i="5"/>
  <c r="X2211" i="5"/>
  <c r="V2212" i="5"/>
  <c r="E2212" i="5"/>
  <c r="X2212" i="5"/>
  <c r="V2213" i="5"/>
  <c r="E2213" i="5"/>
  <c r="X2213" i="5" s="1"/>
  <c r="V2214" i="5"/>
  <c r="E2214" i="5"/>
  <c r="X2214" i="5" s="1"/>
  <c r="V2215" i="5"/>
  <c r="E2215" i="5"/>
  <c r="X2215" i="5" s="1"/>
  <c r="V2216" i="5"/>
  <c r="E2216" i="5"/>
  <c r="X2216" i="5" s="1"/>
  <c r="V2217" i="5"/>
  <c r="E2217" i="5"/>
  <c r="X2217" i="5" s="1"/>
  <c r="V2218" i="5"/>
  <c r="E2218" i="5"/>
  <c r="X2218" i="5" s="1"/>
  <c r="V2219" i="5"/>
  <c r="E2219" i="5"/>
  <c r="X2219" i="5"/>
  <c r="V2220" i="5"/>
  <c r="E2220" i="5"/>
  <c r="X2220" i="5" s="1"/>
  <c r="V2221" i="5"/>
  <c r="E2221" i="5"/>
  <c r="X2221" i="5" s="1"/>
  <c r="V2222" i="5"/>
  <c r="E2222" i="5"/>
  <c r="X2222" i="5" s="1"/>
  <c r="V2223" i="5"/>
  <c r="E2223" i="5"/>
  <c r="X2223" i="5"/>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c r="V2236" i="5"/>
  <c r="E2236" i="5"/>
  <c r="X2236" i="5" s="1"/>
  <c r="V2237" i="5"/>
  <c r="E2237" i="5"/>
  <c r="X2237" i="5" s="1"/>
  <c r="V2238" i="5"/>
  <c r="E2238" i="5"/>
  <c r="X2238" i="5" s="1"/>
  <c r="V2239" i="5"/>
  <c r="E2239" i="5"/>
  <c r="X2239" i="5"/>
  <c r="V2240" i="5"/>
  <c r="E2240" i="5"/>
  <c r="X2240" i="5" s="1"/>
  <c r="V2241" i="5"/>
  <c r="E2241" i="5"/>
  <c r="X2241" i="5" s="1"/>
  <c r="V2242" i="5"/>
  <c r="E2242" i="5"/>
  <c r="X2242" i="5" s="1"/>
  <c r="V2243" i="5"/>
  <c r="E2243" i="5"/>
  <c r="X2243" i="5"/>
  <c r="V2244" i="5"/>
  <c r="E2244" i="5"/>
  <c r="X2244" i="5"/>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c r="V2256" i="5"/>
  <c r="E2256" i="5"/>
  <c r="X2256" i="5" s="1"/>
  <c r="V2257" i="5"/>
  <c r="E2257" i="5"/>
  <c r="X2257" i="5" s="1"/>
  <c r="V2258" i="5"/>
  <c r="E2258" i="5"/>
  <c r="X2258" i="5" s="1"/>
  <c r="V2259" i="5"/>
  <c r="E2259" i="5"/>
  <c r="X2259" i="5"/>
  <c r="V2260" i="5"/>
  <c r="E2260" i="5"/>
  <c r="X2260" i="5"/>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c r="V2269" i="5"/>
  <c r="E2269" i="5"/>
  <c r="X2269" i="5" s="1"/>
  <c r="V2270" i="5"/>
  <c r="E2270" i="5"/>
  <c r="X2270" i="5" s="1"/>
  <c r="V2271" i="5"/>
  <c r="E2271" i="5"/>
  <c r="X2271" i="5"/>
  <c r="V2272" i="5"/>
  <c r="E2272" i="5"/>
  <c r="X2272" i="5"/>
  <c r="V2273" i="5"/>
  <c r="E2273" i="5"/>
  <c r="X2273" i="5" s="1"/>
  <c r="V2274" i="5"/>
  <c r="E2274" i="5"/>
  <c r="X2274" i="5" s="1"/>
  <c r="V2275" i="5"/>
  <c r="E2275" i="5"/>
  <c r="X2275" i="5"/>
  <c r="V2276" i="5"/>
  <c r="E2276" i="5"/>
  <c r="X2276" i="5" s="1"/>
  <c r="V2277" i="5"/>
  <c r="E2277" i="5"/>
  <c r="X2277" i="5" s="1"/>
  <c r="V2278" i="5"/>
  <c r="E2278" i="5"/>
  <c r="X2278" i="5" s="1"/>
  <c r="V2279" i="5"/>
  <c r="E2279" i="5"/>
  <c r="X2279" i="5" s="1"/>
  <c r="V2280" i="5"/>
  <c r="E2280" i="5"/>
  <c r="X2280" i="5"/>
  <c r="V2281" i="5"/>
  <c r="E2281" i="5"/>
  <c r="X2281" i="5" s="1"/>
  <c r="V2282" i="5"/>
  <c r="E2282" i="5"/>
  <c r="X2282" i="5" s="1"/>
  <c r="V2283" i="5"/>
  <c r="E2283" i="5"/>
  <c r="X2283" i="5"/>
  <c r="V2284" i="5"/>
  <c r="E2284" i="5"/>
  <c r="X2284" i="5"/>
  <c r="V2285" i="5"/>
  <c r="E2285" i="5"/>
  <c r="X2285" i="5" s="1"/>
  <c r="V2286" i="5"/>
  <c r="E2286" i="5"/>
  <c r="X2286" i="5" s="1"/>
  <c r="V2287" i="5"/>
  <c r="E2287" i="5"/>
  <c r="X2287" i="5" s="1"/>
  <c r="V2288" i="5"/>
  <c r="E2288" i="5"/>
  <c r="X2288" i="5" s="1"/>
  <c r="V2289" i="5"/>
  <c r="E2289" i="5"/>
  <c r="X2289" i="5" s="1"/>
  <c r="V2290" i="5"/>
  <c r="E2290" i="5"/>
  <c r="X2290" i="5" s="1"/>
  <c r="V2291" i="5"/>
  <c r="E2291" i="5"/>
  <c r="X2291" i="5"/>
  <c r="V2292" i="5"/>
  <c r="E2292" i="5"/>
  <c r="X2292" i="5" s="1"/>
  <c r="V2293" i="5"/>
  <c r="E2293" i="5"/>
  <c r="X2293" i="5" s="1"/>
  <c r="V2294" i="5"/>
  <c r="E2294" i="5"/>
  <c r="X2294" i="5" s="1"/>
  <c r="V2295" i="5"/>
  <c r="E2295" i="5"/>
  <c r="X2295" i="5"/>
  <c r="V2296" i="5"/>
  <c r="E2296" i="5"/>
  <c r="X2296" i="5" s="1"/>
  <c r="V2297" i="5"/>
  <c r="E2297" i="5"/>
  <c r="X2297" i="5" s="1"/>
  <c r="V2298" i="5"/>
  <c r="E2298" i="5"/>
  <c r="X2298" i="5" s="1"/>
  <c r="V2299" i="5"/>
  <c r="E2299" i="5"/>
  <c r="X2299" i="5"/>
  <c r="V2300" i="5"/>
  <c r="E2300" i="5"/>
  <c r="X2300" i="5"/>
  <c r="V2301" i="5"/>
  <c r="E2301" i="5"/>
  <c r="X2301" i="5" s="1"/>
  <c r="V2302" i="5"/>
  <c r="E2302" i="5"/>
  <c r="X2302" i="5" s="1"/>
  <c r="V2303" i="5"/>
  <c r="E2303" i="5"/>
  <c r="X2303" i="5"/>
  <c r="V2304" i="5"/>
  <c r="E2304" i="5"/>
  <c r="X2304" i="5"/>
  <c r="V2305" i="5"/>
  <c r="E2305" i="5"/>
  <c r="X2305" i="5" s="1"/>
  <c r="V2306" i="5"/>
  <c r="E2306" i="5"/>
  <c r="X2306" i="5" s="1"/>
  <c r="V2307" i="5"/>
  <c r="E2307" i="5"/>
  <c r="X2307" i="5" s="1"/>
  <c r="V2308" i="5"/>
  <c r="E2308" i="5"/>
  <c r="X2308" i="5" s="1"/>
  <c r="V2309" i="5"/>
  <c r="E2309" i="5"/>
  <c r="X2309" i="5" s="1"/>
  <c r="V2310" i="5"/>
  <c r="E2310" i="5"/>
  <c r="X2310" i="5" s="1"/>
  <c r="V2311" i="5"/>
  <c r="E2311" i="5"/>
  <c r="X2311" i="5"/>
  <c r="V2312" i="5"/>
  <c r="E2312" i="5"/>
  <c r="X2312" i="5" s="1"/>
  <c r="V2313" i="5"/>
  <c r="E2313" i="5"/>
  <c r="X2313" i="5" s="1"/>
  <c r="V2314" i="5"/>
  <c r="E2314" i="5"/>
  <c r="X2314" i="5" s="1"/>
  <c r="V2315" i="5"/>
  <c r="E2315" i="5"/>
  <c r="X2315" i="5" s="1"/>
  <c r="V2316" i="5"/>
  <c r="E2316" i="5"/>
  <c r="X2316" i="5"/>
  <c r="V2317" i="5"/>
  <c r="E2317" i="5"/>
  <c r="X2317" i="5" s="1"/>
  <c r="V2318" i="5"/>
  <c r="E2318" i="5"/>
  <c r="X2318" i="5" s="1"/>
  <c r="V2319" i="5"/>
  <c r="E2319" i="5"/>
  <c r="X2319" i="5"/>
  <c r="V2320" i="5"/>
  <c r="E2320" i="5"/>
  <c r="X2320" i="5"/>
  <c r="V2321" i="5"/>
  <c r="E2321" i="5"/>
  <c r="X2321" i="5" s="1"/>
  <c r="V2322" i="5"/>
  <c r="E2322" i="5"/>
  <c r="X2322" i="5" s="1"/>
  <c r="V2323" i="5"/>
  <c r="E2323" i="5"/>
  <c r="X2323" i="5"/>
  <c r="V2324" i="5"/>
  <c r="E2324" i="5"/>
  <c r="X2324" i="5"/>
  <c r="V2325" i="5"/>
  <c r="E2325" i="5"/>
  <c r="X2325" i="5"/>
  <c r="V2326" i="5"/>
  <c r="E2326" i="5"/>
  <c r="X2326" i="5" s="1"/>
  <c r="V2327" i="5"/>
  <c r="E2327" i="5"/>
  <c r="X2327" i="5"/>
  <c r="V2328" i="5"/>
  <c r="E2328" i="5"/>
  <c r="X2328" i="5" s="1"/>
  <c r="V2329" i="5"/>
  <c r="E2329" i="5"/>
  <c r="X2329" i="5" s="1"/>
  <c r="V2330" i="5"/>
  <c r="E2330" i="5"/>
  <c r="X2330" i="5" s="1"/>
  <c r="V2331" i="5"/>
  <c r="E2331" i="5"/>
  <c r="X2331" i="5" s="1"/>
  <c r="V2332" i="5"/>
  <c r="E2332" i="5"/>
  <c r="X2332" i="5"/>
  <c r="V2333" i="5"/>
  <c r="E2333" i="5"/>
  <c r="X2333" i="5"/>
  <c r="V2334" i="5"/>
  <c r="E2334" i="5"/>
  <c r="X2334" i="5" s="1"/>
  <c r="V2335" i="5"/>
  <c r="E2335" i="5"/>
  <c r="X2335" i="5" s="1"/>
  <c r="V2336" i="5"/>
  <c r="E2336" i="5"/>
  <c r="X2336" i="5" s="1"/>
  <c r="V2337" i="5"/>
  <c r="E2337" i="5"/>
  <c r="X2337" i="5" s="1"/>
  <c r="V2338" i="5"/>
  <c r="E2338" i="5"/>
  <c r="X2338" i="5" s="1"/>
  <c r="V2339" i="5"/>
  <c r="E2339" i="5"/>
  <c r="X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c r="V2348" i="5"/>
  <c r="E2348" i="5"/>
  <c r="X2348" i="5"/>
  <c r="V2349" i="5"/>
  <c r="E2349" i="5"/>
  <c r="X2349" i="5" s="1"/>
  <c r="V2350" i="5"/>
  <c r="E2350" i="5"/>
  <c r="X2350" i="5" s="1"/>
  <c r="V2351" i="5"/>
  <c r="E2351" i="5"/>
  <c r="X2351" i="5"/>
  <c r="V2352" i="5"/>
  <c r="E2352" i="5"/>
  <c r="X2352" i="5" s="1"/>
  <c r="V2353" i="5"/>
  <c r="E2353" i="5"/>
  <c r="X2353" i="5"/>
  <c r="V2354" i="5"/>
  <c r="E2354" i="5"/>
  <c r="X2354" i="5" s="1"/>
  <c r="V2355" i="5"/>
  <c r="E2355" i="5"/>
  <c r="X2355" i="5" s="1"/>
  <c r="V2356" i="5"/>
  <c r="E2356" i="5"/>
  <c r="X2356" i="5" s="1"/>
  <c r="V2357" i="5"/>
  <c r="E2357" i="5"/>
  <c r="X2357" i="5" s="1"/>
  <c r="V2358" i="5"/>
  <c r="E2358" i="5"/>
  <c r="X2358" i="5" s="1"/>
  <c r="V2359" i="5"/>
  <c r="E2359" i="5"/>
  <c r="X2359" i="5"/>
  <c r="V2360" i="5"/>
  <c r="E2360" i="5"/>
  <c r="X2360" i="5" s="1"/>
  <c r="V2361" i="5"/>
  <c r="E2361" i="5"/>
  <c r="X2361" i="5" s="1"/>
  <c r="V2362" i="5"/>
  <c r="E2362" i="5"/>
  <c r="X2362" i="5" s="1"/>
  <c r="V2363" i="5"/>
  <c r="E2363" i="5"/>
  <c r="X2363" i="5"/>
  <c r="V2364" i="5"/>
  <c r="E2364" i="5"/>
  <c r="X2364" i="5" s="1"/>
  <c r="V2365" i="5"/>
  <c r="E2365" i="5"/>
  <c r="X2365" i="5" s="1"/>
  <c r="V2366" i="5"/>
  <c r="E2366" i="5"/>
  <c r="X2366" i="5" s="1"/>
  <c r="V2367" i="5"/>
  <c r="E2367" i="5"/>
  <c r="X2367" i="5" s="1"/>
  <c r="V2368" i="5"/>
  <c r="E2368" i="5"/>
  <c r="X2368" i="5"/>
  <c r="V2369" i="5"/>
  <c r="E2369" i="5"/>
  <c r="X2369" i="5" s="1"/>
  <c r="V2370" i="5"/>
  <c r="E2370" i="5"/>
  <c r="X2370" i="5" s="1"/>
  <c r="V2371" i="5"/>
  <c r="E2371" i="5"/>
  <c r="X2371" i="5"/>
  <c r="V2372" i="5"/>
  <c r="E2372" i="5"/>
  <c r="X2372" i="5" s="1"/>
  <c r="V2373" i="5"/>
  <c r="E2373" i="5"/>
  <c r="X2373" i="5" s="1"/>
  <c r="V2374" i="5"/>
  <c r="E2374" i="5"/>
  <c r="X2374" i="5" s="1"/>
  <c r="V2375" i="5"/>
  <c r="E2375" i="5"/>
  <c r="X2375" i="5" s="1"/>
  <c r="V2376" i="5"/>
  <c r="E2376" i="5"/>
  <c r="X2376" i="5" s="1"/>
  <c r="V2377" i="5"/>
  <c r="E2377" i="5"/>
  <c r="X2377" i="5"/>
  <c r="V2378" i="5"/>
  <c r="E2378" i="5"/>
  <c r="X2378" i="5" s="1"/>
  <c r="V2379" i="5"/>
  <c r="E2379" i="5"/>
  <c r="X2379" i="5"/>
  <c r="V2380" i="5"/>
  <c r="E2380" i="5"/>
  <c r="X2380" i="5"/>
  <c r="V2381" i="5"/>
  <c r="E2381" i="5"/>
  <c r="X2381" i="5"/>
  <c r="V2382" i="5"/>
  <c r="E2382" i="5"/>
  <c r="X2382" i="5" s="1"/>
  <c r="V2383" i="5"/>
  <c r="E2383" i="5"/>
  <c r="X2383" i="5" s="1"/>
  <c r="V2384" i="5"/>
  <c r="E2384" i="5"/>
  <c r="X2384" i="5" s="1"/>
  <c r="V2385" i="5"/>
  <c r="E2385" i="5"/>
  <c r="X2385" i="5"/>
  <c r="V2386" i="5"/>
  <c r="E2386" i="5"/>
  <c r="X2386" i="5" s="1"/>
  <c r="V2387" i="5"/>
  <c r="E2387" i="5"/>
  <c r="X2387" i="5" s="1"/>
  <c r="V2388" i="5"/>
  <c r="E2388" i="5"/>
  <c r="X2388" i="5"/>
  <c r="V2389" i="5"/>
  <c r="E2389" i="5"/>
  <c r="X2389" i="5" s="1"/>
  <c r="V2390" i="5"/>
  <c r="E2390" i="5"/>
  <c r="X2390" i="5" s="1"/>
  <c r="V2391" i="5"/>
  <c r="E2391" i="5"/>
  <c r="X2391" i="5"/>
  <c r="V2392" i="5"/>
  <c r="E2392" i="5"/>
  <c r="X2392" i="5" s="1"/>
  <c r="V2393" i="5"/>
  <c r="E2393" i="5"/>
  <c r="X2393" i="5"/>
  <c r="V2394" i="5"/>
  <c r="E2394" i="5"/>
  <c r="X2394" i="5" s="1"/>
  <c r="V2395" i="5"/>
  <c r="E2395" i="5"/>
  <c r="X2395" i="5" s="1"/>
  <c r="V2396" i="5"/>
  <c r="E2396" i="5"/>
  <c r="X2396" i="5"/>
  <c r="V2397" i="5"/>
  <c r="E2397" i="5"/>
  <c r="X2397" i="5" s="1"/>
  <c r="V2398" i="5"/>
  <c r="E2398" i="5"/>
  <c r="X2398" i="5" s="1"/>
  <c r="V2399" i="5"/>
  <c r="E2399" i="5"/>
  <c r="X2399" i="5"/>
  <c r="V2400" i="5"/>
  <c r="E2400" i="5"/>
  <c r="X2400" i="5" s="1"/>
  <c r="V2401" i="5"/>
  <c r="E2401" i="5"/>
  <c r="X2401" i="5"/>
  <c r="V2402" i="5"/>
  <c r="E2402" i="5"/>
  <c r="X2402" i="5" s="1"/>
  <c r="V2403" i="5"/>
  <c r="E2403" i="5"/>
  <c r="X2403" i="5"/>
  <c r="V2404" i="5"/>
  <c r="E2404" i="5"/>
  <c r="X2404" i="5" s="1"/>
  <c r="V2405" i="5"/>
  <c r="E2405" i="5"/>
  <c r="X2405" i="5" s="1"/>
  <c r="V2406" i="5"/>
  <c r="E2406" i="5"/>
  <c r="X2406" i="5" s="1"/>
  <c r="V2407" i="5"/>
  <c r="E2407" i="5"/>
  <c r="X2407" i="5" s="1"/>
  <c r="V2408" i="5"/>
  <c r="E2408" i="5"/>
  <c r="X2408" i="5"/>
  <c r="V2409" i="5"/>
  <c r="E2409" i="5"/>
  <c r="X2409" i="5"/>
  <c r="V2410" i="5"/>
  <c r="E2410" i="5"/>
  <c r="X2410" i="5" s="1"/>
  <c r="V2411" i="5"/>
  <c r="E2411" i="5"/>
  <c r="X2411" i="5" s="1"/>
  <c r="V2412" i="5"/>
  <c r="E2412" i="5"/>
  <c r="X2412" i="5"/>
  <c r="V2413" i="5"/>
  <c r="E2413" i="5"/>
  <c r="X2413" i="5" s="1"/>
  <c r="V2414" i="5"/>
  <c r="E2414" i="5"/>
  <c r="X2414" i="5" s="1"/>
  <c r="V2415" i="5"/>
  <c r="E2415" i="5"/>
  <c r="X2415" i="5"/>
  <c r="V2416" i="5"/>
  <c r="E2416" i="5"/>
  <c r="X2416" i="5" s="1"/>
  <c r="V2417" i="5"/>
  <c r="E2417" i="5"/>
  <c r="X2417" i="5" s="1"/>
  <c r="V2418" i="5"/>
  <c r="E2418" i="5"/>
  <c r="X2418" i="5" s="1"/>
  <c r="V2419" i="5"/>
  <c r="E2419" i="5"/>
  <c r="X2419" i="5" s="1"/>
  <c r="V2420" i="5"/>
  <c r="E2420" i="5"/>
  <c r="X2420" i="5"/>
  <c r="V2421" i="5"/>
  <c r="E2421" i="5"/>
  <c r="X2421" i="5" s="1"/>
  <c r="V2422" i="5"/>
  <c r="E2422" i="5"/>
  <c r="X2422" i="5" s="1"/>
  <c r="V2423" i="5"/>
  <c r="E2423" i="5"/>
  <c r="X2423" i="5"/>
  <c r="V2424" i="5"/>
  <c r="E2424" i="5"/>
  <c r="X2424" i="5" s="1"/>
  <c r="V2425" i="5"/>
  <c r="E2425" i="5"/>
  <c r="X2425" i="5" s="1"/>
  <c r="V2426" i="5"/>
  <c r="E2426" i="5"/>
  <c r="X2426" i="5" s="1"/>
  <c r="V2427" i="5"/>
  <c r="E2427" i="5"/>
  <c r="X2427" i="5" s="1"/>
  <c r="V2428" i="5"/>
  <c r="E2428" i="5"/>
  <c r="X2428" i="5" s="1"/>
  <c r="V2429" i="5"/>
  <c r="E2429" i="5"/>
  <c r="X2429" i="5"/>
  <c r="V2430" i="5"/>
  <c r="E2430" i="5"/>
  <c r="X2430" i="5" s="1"/>
  <c r="V2431" i="5"/>
  <c r="E2431" i="5"/>
  <c r="X2431" i="5"/>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c r="V2444" i="5"/>
  <c r="E2444" i="5"/>
  <c r="X2444" i="5" s="1"/>
  <c r="V2445" i="5"/>
  <c r="E2445" i="5"/>
  <c r="X2445" i="5"/>
  <c r="V2446" i="5"/>
  <c r="E2446" i="5"/>
  <c r="X2446" i="5"/>
  <c r="V2447" i="5"/>
  <c r="E2447" i="5"/>
  <c r="X2447" i="5"/>
  <c r="V2448" i="5"/>
  <c r="E2448" i="5"/>
  <c r="X2448" i="5" s="1"/>
  <c r="V2449" i="5"/>
  <c r="E2449" i="5"/>
  <c r="X2449" i="5"/>
  <c r="V2450" i="5"/>
  <c r="E2450" i="5"/>
  <c r="X2450" i="5"/>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c r="V2459" i="5"/>
  <c r="E2459" i="5"/>
  <c r="X2459" i="5"/>
  <c r="V2460" i="5"/>
  <c r="E2460" i="5"/>
  <c r="X2460" i="5" s="1"/>
  <c r="V2461" i="5"/>
  <c r="E2461" i="5"/>
  <c r="X2461" i="5" s="1"/>
  <c r="V2462" i="5"/>
  <c r="E2462" i="5"/>
  <c r="X2462" i="5"/>
  <c r="V2463" i="5"/>
  <c r="E2463" i="5"/>
  <c r="X2463" i="5"/>
  <c r="V2464" i="5"/>
  <c r="E2464" i="5"/>
  <c r="X2464" i="5" s="1"/>
  <c r="V2465" i="5"/>
  <c r="E2465" i="5"/>
  <c r="X2465" i="5"/>
  <c r="V2466" i="5"/>
  <c r="E2466" i="5"/>
  <c r="X2466" i="5" s="1"/>
  <c r="V2467" i="5"/>
  <c r="E2467" i="5"/>
  <c r="X2467" i="5" s="1"/>
  <c r="V2468" i="5"/>
  <c r="E2468" i="5"/>
  <c r="X2468" i="5" s="1"/>
  <c r="V2469" i="5"/>
  <c r="E2469" i="5"/>
  <c r="X2469" i="5"/>
  <c r="V2470" i="5"/>
  <c r="E2470" i="5"/>
  <c r="X2470" i="5" s="1"/>
  <c r="V2471" i="5"/>
  <c r="E2471" i="5"/>
  <c r="X2471" i="5"/>
  <c r="V2472" i="5"/>
  <c r="E2472" i="5"/>
  <c r="X2472" i="5" s="1"/>
  <c r="V2473" i="5"/>
  <c r="E2473" i="5"/>
  <c r="X2473" i="5" s="1"/>
  <c r="V2474" i="5"/>
  <c r="E2474" i="5"/>
  <c r="X2474" i="5" s="1"/>
  <c r="V2475" i="5"/>
  <c r="E2475" i="5"/>
  <c r="X2475" i="5"/>
  <c r="V2476" i="5"/>
  <c r="E2476" i="5"/>
  <c r="X2476" i="5" s="1"/>
  <c r="V2477" i="5"/>
  <c r="E2477" i="5"/>
  <c r="X2477" i="5" s="1"/>
  <c r="V2478" i="5"/>
  <c r="E2478" i="5"/>
  <c r="X2478" i="5"/>
  <c r="V2479" i="5"/>
  <c r="E2479" i="5"/>
  <c r="X2479" i="5" s="1"/>
  <c r="V2480" i="5"/>
  <c r="E2480" i="5"/>
  <c r="X2480" i="5" s="1"/>
  <c r="V2481" i="5"/>
  <c r="E2481" i="5"/>
  <c r="X2481" i="5"/>
  <c r="V2482" i="5"/>
  <c r="E2482" i="5"/>
  <c r="X2482" i="5"/>
  <c r="V2483" i="5"/>
  <c r="E2483" i="5"/>
  <c r="X2483" i="5" s="1"/>
  <c r="V2484" i="5"/>
  <c r="E2484" i="5"/>
  <c r="X2484" i="5" s="1"/>
  <c r="V2485" i="5"/>
  <c r="E2485" i="5"/>
  <c r="X2485" i="5"/>
  <c r="V2486" i="5"/>
  <c r="E2486" i="5"/>
  <c r="X2486" i="5" s="1"/>
  <c r="V2487" i="5"/>
  <c r="E2487" i="5"/>
  <c r="X2487" i="5" s="1"/>
  <c r="V2488" i="5"/>
  <c r="E2488" i="5"/>
  <c r="X2488" i="5" s="1"/>
  <c r="V2489" i="5"/>
  <c r="E2489" i="5"/>
  <c r="X2489" i="5" s="1"/>
  <c r="V2490" i="5"/>
  <c r="E2490" i="5"/>
  <c r="X2490" i="5" s="1"/>
  <c r="V2491" i="5"/>
  <c r="E2491" i="5"/>
  <c r="X2491" i="5"/>
  <c r="V2492" i="5"/>
  <c r="E2492" i="5"/>
  <c r="X2492" i="5" s="1"/>
  <c r="V2493" i="5"/>
  <c r="E2493" i="5"/>
  <c r="X2493" i="5"/>
  <c r="V2494" i="5"/>
  <c r="E2494" i="5"/>
  <c r="X2494" i="5"/>
  <c r="V2495" i="5"/>
  <c r="E2495" i="5"/>
  <c r="X2495" i="5"/>
  <c r="V2496" i="5"/>
  <c r="E2496" i="5"/>
  <c r="X2496" i="5" s="1"/>
  <c r="V2497" i="5"/>
  <c r="E2497" i="5"/>
  <c r="X2497" i="5"/>
  <c r="V2498" i="5"/>
  <c r="E2498" i="5"/>
  <c r="X2498" i="5"/>
  <c r="E2499" i="5"/>
  <c r="X2499" i="5" s="1"/>
  <c r="V2504" i="5"/>
  <c r="E2504" i="5"/>
  <c r="X2504" i="5" s="1"/>
  <c r="C123" i="6"/>
  <c r="C122" i="6"/>
  <c r="C121" i="6"/>
  <c r="C120" i="6"/>
  <c r="G103" i="6"/>
  <c r="G102" i="6"/>
  <c r="G101" i="6"/>
  <c r="G100" i="6"/>
  <c r="G88" i="6"/>
  <c r="G86" i="6"/>
  <c r="G85" i="6"/>
  <c r="G84" i="6"/>
  <c r="G76" i="6"/>
  <c r="G75" i="6"/>
  <c r="G73" i="6"/>
  <c r="G72" i="6"/>
  <c r="J74" i="6"/>
  <c r="G65" i="6"/>
  <c r="G63" i="6"/>
  <c r="G62" i="6"/>
  <c r="G61" i="6"/>
  <c r="G51" i="6"/>
  <c r="G50" i="6"/>
  <c r="G44" i="6"/>
  <c r="G43" i="6"/>
  <c r="G41" i="6"/>
  <c r="G39" i="6"/>
  <c r="G32" i="6"/>
  <c r="G30" i="6"/>
  <c r="G29" i="6"/>
  <c r="G28" i="6"/>
  <c r="G9" i="6"/>
  <c r="H9" i="6"/>
  <c r="D9"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1" i="6"/>
  <c r="G19" i="6"/>
  <c r="J119" i="6"/>
  <c r="I119" i="6"/>
  <c r="J118" i="6"/>
  <c r="I118" i="6"/>
  <c r="C118" i="6" s="1"/>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C84" i="6" s="1"/>
  <c r="J84" i="6"/>
  <c r="C81" i="6"/>
  <c r="C80" i="6"/>
  <c r="C79" i="6"/>
  <c r="C78" i="6"/>
  <c r="I77" i="6"/>
  <c r="I76" i="6"/>
  <c r="I75" i="6"/>
  <c r="I74" i="6"/>
  <c r="I73" i="6"/>
  <c r="C73" i="6" s="1"/>
  <c r="C70" i="6"/>
  <c r="C69" i="6"/>
  <c r="C68" i="6"/>
  <c r="C67" i="6"/>
  <c r="I66" i="6"/>
  <c r="I65" i="6"/>
  <c r="I64" i="6"/>
  <c r="I63" i="6"/>
  <c r="I62" i="6"/>
  <c r="J62" i="6"/>
  <c r="C59" i="6"/>
  <c r="C58" i="6"/>
  <c r="C57" i="6"/>
  <c r="C56" i="6"/>
  <c r="I55" i="6"/>
  <c r="C55" i="6" s="1"/>
  <c r="I54" i="6"/>
  <c r="I53" i="6"/>
  <c r="I52" i="6"/>
  <c r="I51" i="6"/>
  <c r="C51" i="6" s="1"/>
  <c r="C48" i="6"/>
  <c r="C47" i="6"/>
  <c r="C46" i="6"/>
  <c r="C45" i="6"/>
  <c r="I44" i="6"/>
  <c r="C44" i="6" s="1"/>
  <c r="I43" i="6"/>
  <c r="I42" i="6"/>
  <c r="I41" i="6"/>
  <c r="C41" i="6" s="1"/>
  <c r="I40" i="6"/>
  <c r="J40" i="6"/>
  <c r="C26" i="6"/>
  <c r="C25" i="6"/>
  <c r="C24" i="6"/>
  <c r="C23" i="6"/>
  <c r="I22" i="6"/>
  <c r="J22" i="6"/>
  <c r="I21" i="6"/>
  <c r="J21" i="6"/>
  <c r="J7" i="6"/>
  <c r="J19" i="6"/>
  <c r="I83" i="6"/>
  <c r="I72" i="6"/>
  <c r="I7" i="6"/>
  <c r="G4" i="6"/>
  <c r="H4" i="6"/>
  <c r="D4" i="6"/>
  <c r="B21" i="13"/>
  <c r="C4" i="8"/>
  <c r="S42" i="5"/>
  <c r="T42" i="5"/>
  <c r="S43" i="5"/>
  <c r="T43" i="5"/>
  <c r="S44" i="5"/>
  <c r="T44" i="5"/>
  <c r="S45" i="5"/>
  <c r="T45" i="5"/>
  <c r="S46" i="5"/>
  <c r="T46" i="5"/>
  <c r="S47" i="5"/>
  <c r="T47" i="5"/>
  <c r="S48" i="5"/>
  <c r="T48" i="5"/>
  <c r="S49" i="5"/>
  <c r="T49" i="5"/>
  <c r="S50" i="5"/>
  <c r="T50" i="5"/>
  <c r="S51"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S95" i="5"/>
  <c r="T95" i="5"/>
  <c r="S96" i="5"/>
  <c r="T96" i="5"/>
  <c r="S97" i="5"/>
  <c r="T97" i="5"/>
  <c r="S98" i="5"/>
  <c r="T98" i="5"/>
  <c r="S99" i="5"/>
  <c r="T99" i="5"/>
  <c r="S100"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T141"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6" i="6"/>
  <c r="G98" i="6"/>
  <c r="G99" i="6"/>
  <c r="G108" i="6"/>
  <c r="G109" i="6"/>
  <c r="G110" i="6"/>
  <c r="G111" i="6"/>
  <c r="G10" i="6"/>
  <c r="H10" i="6"/>
  <c r="D10" i="6"/>
  <c r="G13" i="6"/>
  <c r="H13" i="6"/>
  <c r="D13" i="6"/>
  <c r="F6" i="6"/>
  <c r="G11" i="6"/>
  <c r="H11" i="6"/>
  <c r="D11" i="6"/>
  <c r="G12" i="6"/>
  <c r="H12" i="6"/>
  <c r="D12" i="6"/>
  <c r="H14" i="6"/>
  <c r="G15" i="6"/>
  <c r="H15" i="6"/>
  <c r="D15" i="6"/>
  <c r="H16" i="6"/>
  <c r="I4" i="6"/>
  <c r="I5" i="6"/>
  <c r="C5" i="6" s="1"/>
  <c r="J5" i="6"/>
  <c r="I6" i="6"/>
  <c r="J6" i="6"/>
  <c r="I9" i="6"/>
  <c r="C9" i="6" s="1"/>
  <c r="J9" i="6"/>
  <c r="I10" i="6"/>
  <c r="J10" i="6"/>
  <c r="I11" i="6"/>
  <c r="J11" i="6"/>
  <c r="I12" i="6"/>
  <c r="J12" i="6"/>
  <c r="I13" i="6"/>
  <c r="C13" i="6" s="1"/>
  <c r="I15" i="6"/>
  <c r="J15" i="6"/>
  <c r="I17" i="6"/>
  <c r="C17" i="6" s="1"/>
  <c r="J17" i="6"/>
  <c r="I18" i="6"/>
  <c r="J18" i="6"/>
  <c r="I19" i="6"/>
  <c r="I20" i="6"/>
  <c r="J20" i="6"/>
  <c r="I28" i="6"/>
  <c r="J28" i="6"/>
  <c r="I39" i="6"/>
  <c r="J39" i="6"/>
  <c r="I50" i="6"/>
  <c r="J50" i="6"/>
  <c r="I61" i="6"/>
  <c r="C61" i="6" s="1"/>
  <c r="J61" i="6"/>
  <c r="J72" i="6"/>
  <c r="J83" i="6"/>
  <c r="I94" i="6"/>
  <c r="C94" i="6" s="1"/>
  <c r="J94" i="6"/>
  <c r="I95" i="6"/>
  <c r="J95" i="6"/>
  <c r="I96" i="6"/>
  <c r="J96" i="6"/>
  <c r="I98" i="6"/>
  <c r="J98" i="6"/>
  <c r="I99" i="6"/>
  <c r="C99" i="6" s="1"/>
  <c r="J99" i="6"/>
  <c r="I108" i="6"/>
  <c r="J108" i="6"/>
  <c r="I109" i="6"/>
  <c r="C109" i="6" s="1"/>
  <c r="J109" i="6"/>
  <c r="I110" i="6"/>
  <c r="J110" i="6"/>
  <c r="I111" i="6"/>
  <c r="J111" i="6"/>
  <c r="I114" i="6"/>
  <c r="J114" i="6"/>
  <c r="I115" i="6"/>
  <c r="J115" i="6"/>
  <c r="X16" i="5"/>
  <c r="X20" i="5"/>
  <c r="X21" i="5"/>
  <c r="X24" i="5"/>
  <c r="X36"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R77"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R110"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R124" i="5"/>
  <c r="R92" i="5"/>
  <c r="I212" i="5"/>
  <c r="F212" i="5"/>
  <c r="R212" i="5"/>
  <c r="H212" i="5"/>
  <c r="G212" i="5"/>
  <c r="R52" i="5"/>
  <c r="R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1984" i="5"/>
  <c r="R1784" i="5"/>
  <c r="G163" i="5"/>
  <c r="G373" i="5"/>
  <c r="H373" i="5"/>
  <c r="I319" i="5"/>
  <c r="R319" i="5"/>
  <c r="F319" i="5"/>
  <c r="R1419" i="5"/>
  <c r="H195"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R41"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R660" i="5"/>
  <c r="R564"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J2486" i="5"/>
  <c r="G2366" i="5"/>
  <c r="G2087" i="5"/>
  <c r="F755" i="5"/>
  <c r="F2328" i="5"/>
  <c r="R140" i="5"/>
  <c r="J755" i="5"/>
  <c r="H2328" i="5"/>
  <c r="G364" i="5"/>
  <c r="I2366" i="5"/>
  <c r="F2406" i="5"/>
  <c r="J680" i="5"/>
  <c r="R510" i="5"/>
  <c r="H2271" i="5"/>
  <c r="J2271" i="5"/>
  <c r="J638" i="5"/>
  <c r="H2206" i="5"/>
  <c r="H839" i="5"/>
  <c r="I1104" i="5"/>
  <c r="I638" i="5"/>
  <c r="J1167" i="5"/>
  <c r="G1574" i="5"/>
  <c r="J510" i="5"/>
  <c r="F207" i="5"/>
  <c r="G791" i="5"/>
  <c r="R2271" i="5"/>
  <c r="R598" i="5"/>
  <c r="I510" i="5"/>
  <c r="H347" i="5"/>
  <c r="G2206" i="5"/>
  <c r="J1411" i="5"/>
  <c r="H967" i="5"/>
  <c r="I839" i="5"/>
  <c r="F2271" i="5"/>
  <c r="I680" i="5"/>
  <c r="F510"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604" i="5"/>
  <c r="J1024" i="5"/>
  <c r="G2375" i="5"/>
  <c r="R1823" i="5"/>
  <c r="I2152" i="5"/>
  <c r="J1171" i="5"/>
  <c r="I1267" i="5"/>
  <c r="R81" i="5"/>
  <c r="I316" i="5"/>
  <c r="F5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I2016" i="5"/>
  <c r="H168" i="5"/>
  <c r="G80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R64" i="5"/>
  <c r="R862" i="5"/>
  <c r="H862" i="5"/>
  <c r="R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H534" i="5"/>
  <c r="F1174" i="5"/>
  <c r="J1190" i="5"/>
  <c r="I779" i="5"/>
  <c r="H1679" i="5"/>
  <c r="S1930" i="5"/>
  <c r="S1749" i="5"/>
  <c r="I1647" i="5"/>
  <c r="H1583" i="5"/>
  <c r="S1841" i="5"/>
  <c r="S1375" i="5"/>
  <c r="J1384" i="5"/>
  <c r="S700" i="5"/>
  <c r="F190" i="5"/>
  <c r="J832" i="5"/>
  <c r="H992" i="5"/>
  <c r="H1190" i="5"/>
  <c r="F327" i="5"/>
  <c r="G1679" i="5"/>
  <c r="H1647" i="5"/>
  <c r="I1519" i="5"/>
  <c r="H1384" i="5"/>
  <c r="J190"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R2159" i="5"/>
  <c r="I2159" i="5"/>
  <c r="H2159" i="5"/>
  <c r="F2159" i="5"/>
  <c r="R135" i="5"/>
  <c r="F199" i="5"/>
  <c r="R199" i="5"/>
  <c r="I199" i="5"/>
  <c r="S212" i="5"/>
  <c r="H307" i="5"/>
  <c r="F307" i="5"/>
  <c r="G307" i="5"/>
  <c r="I307" i="5"/>
  <c r="R307" i="5"/>
  <c r="F363" i="5"/>
  <c r="H363" i="5"/>
  <c r="I363" i="5"/>
  <c r="G363" i="5"/>
  <c r="S389" i="5"/>
  <c r="S416" i="5"/>
  <c r="J1320" i="5"/>
  <c r="I1320" i="5"/>
  <c r="S1447" i="5"/>
  <c r="S1476" i="5"/>
  <c r="S1542" i="5"/>
  <c r="S1574" i="5"/>
  <c r="S1638" i="5"/>
  <c r="S620" i="5"/>
  <c r="R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R363"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R134"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H1302" i="5"/>
  <c r="F1566" i="5"/>
  <c r="F2179" i="5"/>
  <c r="H2195" i="5"/>
  <c r="G950" i="5"/>
  <c r="I1630" i="5"/>
  <c r="R1111" i="5"/>
  <c r="R272" i="5"/>
  <c r="G272" i="5"/>
  <c r="S320" i="5"/>
  <c r="G2064" i="5"/>
  <c r="F2064" i="5"/>
  <c r="I2064" i="5"/>
  <c r="R2488" i="5"/>
  <c r="F407" i="5"/>
  <c r="F1327" i="5"/>
  <c r="I76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F231" i="5"/>
  <c r="I1894" i="5"/>
  <c r="G166" i="5"/>
  <c r="F166" i="5"/>
  <c r="H166" i="5"/>
  <c r="R102" i="5"/>
  <c r="R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F206" i="5"/>
  <c r="F920" i="5"/>
  <c r="G1323"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I198" i="5"/>
  <c r="I1211" i="5"/>
  <c r="R315" i="5"/>
  <c r="H1167" i="5"/>
  <c r="R1483" i="5"/>
  <c r="H2107" i="5"/>
  <c r="R839" i="5"/>
  <c r="H619" i="5"/>
  <c r="R1211" i="5"/>
  <c r="R432" i="5"/>
  <c r="F1483" i="5"/>
  <c r="H1211" i="5"/>
  <c r="J1179" i="5"/>
  <c r="J2243" i="5"/>
  <c r="H2094" i="5"/>
  <c r="R1643" i="5"/>
  <c r="I435" i="5"/>
  <c r="G1211" i="5"/>
  <c r="F1275" i="5"/>
  <c r="I1483" i="5"/>
  <c r="J839" i="5"/>
  <c r="S393" i="5"/>
  <c r="R32" i="5"/>
  <c r="I176" i="5"/>
  <c r="R1243" i="5"/>
  <c r="I2243" i="5"/>
  <c r="R2094" i="5"/>
  <c r="G2107" i="5"/>
  <c r="R1451" i="5"/>
  <c r="F1879" i="5"/>
  <c r="F429" i="5"/>
  <c r="J1211" i="5"/>
  <c r="G1272" i="5"/>
  <c r="S2439" i="5"/>
  <c r="G2230" i="5"/>
  <c r="R70" i="5"/>
  <c r="H198" i="5"/>
  <c r="H1000" i="5"/>
  <c r="R48"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I887" i="5"/>
  <c r="H1711" i="5"/>
  <c r="F1511" i="5"/>
  <c r="H2491" i="5"/>
  <c r="R1499" i="5"/>
  <c r="J2183" i="5"/>
  <c r="R1435" i="5"/>
  <c r="R2254" i="5"/>
  <c r="G1019" i="5"/>
  <c r="J1083" i="5"/>
  <c r="S565" i="5"/>
  <c r="S466" i="5"/>
  <c r="H1499" i="5"/>
  <c r="F1435" i="5"/>
  <c r="S513" i="5"/>
  <c r="F371" i="5"/>
  <c r="H755" i="5"/>
  <c r="H887" i="5"/>
  <c r="R1711" i="5"/>
  <c r="J1499" i="5"/>
  <c r="F2438" i="5"/>
  <c r="R2183" i="5"/>
  <c r="G2459" i="5"/>
  <c r="H1435" i="5"/>
  <c r="F1711" i="5"/>
  <c r="G2254" i="5"/>
  <c r="I2491" i="5"/>
  <c r="H2015" i="5"/>
  <c r="H575" i="5"/>
  <c r="I391" i="5"/>
  <c r="S433" i="5"/>
  <c r="S994" i="5"/>
  <c r="S705" i="5"/>
  <c r="H880" i="5"/>
  <c r="F424" i="5"/>
  <c r="I544" i="5"/>
  <c r="F350"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R520" i="5"/>
  <c r="H731" i="5"/>
  <c r="H182" i="5"/>
  <c r="R342" i="5"/>
  <c r="J912" i="5"/>
  <c r="H1614" i="5"/>
  <c r="R224" i="5"/>
  <c r="R1528" i="5"/>
  <c r="J1592" i="5"/>
  <c r="G342" i="5"/>
  <c r="H1203" i="5"/>
  <c r="J1299" i="5"/>
  <c r="R2192" i="5"/>
  <c r="I2415" i="5"/>
  <c r="I824" i="5"/>
  <c r="H976" i="5"/>
  <c r="R2336" i="5"/>
  <c r="H1245" i="5"/>
  <c r="G1062" i="5"/>
  <c r="H520" i="5"/>
  <c r="R912" i="5"/>
  <c r="I1040" i="5"/>
  <c r="I1614" i="5"/>
  <c r="I336" i="5"/>
  <c r="R54"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182" i="5"/>
  <c r="J1040" i="5"/>
  <c r="J1550" i="5"/>
  <c r="R1614" i="5"/>
  <c r="H568" i="5"/>
  <c r="F1680" i="5"/>
  <c r="R2421" i="5"/>
  <c r="G1614" i="5"/>
  <c r="I2304" i="5"/>
  <c r="R400" i="5"/>
  <c r="F400" i="5"/>
  <c r="I1476" i="5"/>
  <c r="F1062" i="5"/>
  <c r="F520" i="5"/>
  <c r="I976" i="5"/>
  <c r="J1476" i="5"/>
  <c r="H224" i="5"/>
  <c r="G336" i="5"/>
  <c r="H1680" i="5"/>
  <c r="H160" i="5"/>
  <c r="R464" i="5"/>
  <c r="I342" i="5"/>
  <c r="R36" i="5"/>
  <c r="J998" i="5"/>
  <c r="J1680" i="5"/>
  <c r="R1680" i="5"/>
  <c r="H600" i="5"/>
  <c r="I2421" i="5"/>
  <c r="F2304" i="5"/>
  <c r="R1235" i="5"/>
  <c r="I1245" i="5"/>
  <c r="F998" i="5"/>
  <c r="G998" i="5"/>
  <c r="R118" i="5"/>
  <c r="I182" i="5"/>
  <c r="J520" i="5"/>
  <c r="H912" i="5"/>
  <c r="F976" i="5"/>
  <c r="I1550" i="5"/>
  <c r="R160" i="5"/>
  <c r="I224" i="5"/>
  <c r="J400" i="5"/>
  <c r="H342" i="5"/>
  <c r="I1424" i="5"/>
  <c r="H99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R136" i="5"/>
  <c r="R72" i="5"/>
  <c r="H1313"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R88" i="5"/>
  <c r="R46" i="5"/>
  <c r="R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R63" i="5"/>
  <c r="R95" i="5"/>
  <c r="R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R8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500" i="5"/>
  <c r="G1193" i="5"/>
  <c r="J1041" i="5"/>
  <c r="H2329" i="5"/>
  <c r="I921" i="5"/>
  <c r="H1041" i="5"/>
  <c r="I461"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J2231" i="5"/>
  <c r="I2399" i="5"/>
  <c r="F1500" i="5"/>
  <c r="G1500" i="5"/>
  <c r="R2400" i="5"/>
  <c r="R113" i="5"/>
  <c r="F181" i="5"/>
  <c r="J1557" i="5"/>
  <c r="I517" i="5"/>
  <c r="F2277" i="5"/>
  <c r="G381" i="5"/>
  <c r="F2368" i="5"/>
  <c r="G2368"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206" i="5"/>
  <c r="J848" i="5"/>
  <c r="J1072" i="5"/>
  <c r="R1191" i="5"/>
  <c r="F1223" i="5"/>
  <c r="F1255" i="5"/>
  <c r="J1287" i="5"/>
  <c r="F1319" i="5"/>
  <c r="H735" i="5"/>
  <c r="F996"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H671" i="5"/>
  <c r="R729" i="5"/>
  <c r="G577"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I2079" i="5"/>
  <c r="F1326" i="5"/>
  <c r="R953" i="5"/>
  <c r="G167" i="5"/>
  <c r="R656" i="5"/>
  <c r="H2498" i="5"/>
  <c r="F2499" i="5"/>
  <c r="R2499" i="5"/>
  <c r="J1526" i="5"/>
  <c r="R630" i="5"/>
  <c r="R43" i="5"/>
  <c r="S1498" i="5"/>
  <c r="R1702" i="5"/>
  <c r="S495" i="5"/>
  <c r="S481" i="5"/>
  <c r="S1412" i="5"/>
  <c r="S414" i="5"/>
  <c r="S1446" i="5"/>
  <c r="F385" i="5"/>
  <c r="I1526" i="5"/>
  <c r="R2334" i="5"/>
  <c r="S407"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R385" i="5"/>
  <c r="J599" i="5"/>
  <c r="I651" i="5"/>
  <c r="F639" i="5"/>
  <c r="R575" i="5"/>
  <c r="R1992" i="5"/>
  <c r="G1727" i="5"/>
  <c r="R1760" i="5"/>
  <c r="F720" i="5"/>
  <c r="J1047" i="5"/>
  <c r="R311" i="5"/>
  <c r="R115" i="5"/>
  <c r="J726" i="5"/>
  <c r="G1047" i="5"/>
  <c r="J611" i="5"/>
  <c r="R611" i="5"/>
  <c r="I575" i="5"/>
  <c r="G2187" i="5"/>
  <c r="I2187" i="5"/>
  <c r="H1992" i="5"/>
  <c r="G1783" i="5"/>
  <c r="J2187" i="5"/>
  <c r="I311" i="5"/>
  <c r="I179" i="5"/>
  <c r="I2008" i="5"/>
  <c r="G539" i="5"/>
  <c r="R2187" i="5"/>
  <c r="G1992" i="5"/>
  <c r="I539" i="5"/>
  <c r="H179" i="5"/>
  <c r="F1571" i="5"/>
  <c r="G311" i="5"/>
  <c r="H539" i="5"/>
  <c r="G179" i="5"/>
  <c r="G575" i="5"/>
  <c r="R639" i="5"/>
  <c r="R179" i="5"/>
  <c r="J1982" i="5"/>
  <c r="G1571" i="5"/>
  <c r="G782" i="5"/>
  <c r="H1727" i="5"/>
  <c r="F513" i="5"/>
  <c r="I1145" i="5"/>
  <c r="I1985" i="5"/>
  <c r="J2310" i="5"/>
  <c r="R2310" i="5"/>
  <c r="I2310" i="5"/>
  <c r="G2310" i="5"/>
  <c r="G2253" i="5"/>
  <c r="J2253" i="5"/>
  <c r="I2253" i="5"/>
  <c r="H2253" i="5"/>
  <c r="F632" i="5"/>
  <c r="J632" i="5"/>
  <c r="F1329" i="5"/>
  <c r="R985" i="5"/>
  <c r="J417" i="5"/>
  <c r="R1457" i="5"/>
  <c r="G632" i="5"/>
  <c r="G739" i="5"/>
  <c r="R739" i="5"/>
  <c r="I1601" i="5"/>
  <c r="R1145" i="5"/>
  <c r="R138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G803" i="5"/>
  <c r="R27" i="5"/>
  <c r="R53" i="5"/>
  <c r="R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R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R79" i="5"/>
  <c r="R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R457" i="5"/>
  <c r="H217" i="5"/>
  <c r="G1506" i="5"/>
  <c r="H1506" i="5"/>
  <c r="J964" i="5"/>
  <c r="I964" i="5"/>
  <c r="F964"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S2412" i="5"/>
  <c r="G2104" i="5"/>
  <c r="H2041" i="5"/>
  <c r="J1827" i="5"/>
  <c r="S1833" i="5"/>
  <c r="S1817" i="5"/>
  <c r="R1838" i="5"/>
  <c r="S1789" i="5"/>
  <c r="S282" i="5"/>
  <c r="F760" i="5"/>
  <c r="J760" i="5"/>
  <c r="S880" i="5"/>
  <c r="J979" i="5"/>
  <c r="F979" i="5"/>
  <c r="G979" i="5"/>
  <c r="I1344" i="5"/>
  <c r="S1374" i="5"/>
  <c r="S1536" i="5"/>
  <c r="G1579" i="5"/>
  <c r="F1579" i="5"/>
  <c r="J1579" i="5"/>
  <c r="G1744" i="5"/>
  <c r="R1744" i="5"/>
  <c r="I178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1353" i="5"/>
  <c r="G1353" i="5"/>
  <c r="I1353" i="5"/>
  <c r="F1353" i="5"/>
  <c r="J1353" i="5"/>
  <c r="H1409" i="5"/>
  <c r="R1409" i="5"/>
  <c r="J1617" i="5"/>
  <c r="I249" i="5"/>
  <c r="J1225" i="5"/>
  <c r="I1225" i="5"/>
  <c r="G1441" i="5"/>
  <c r="I1441" i="5"/>
  <c r="R1441" i="5"/>
  <c r="J1441" i="5"/>
  <c r="R889" i="5"/>
  <c r="F889" i="5"/>
  <c r="I953" i="5"/>
  <c r="J953" i="5"/>
  <c r="F953" i="5"/>
  <c r="R249" i="5"/>
  <c r="I2268" i="5"/>
  <c r="G2268" i="5"/>
  <c r="H2268" i="5"/>
  <c r="J2268" i="5"/>
  <c r="R2172" i="5"/>
  <c r="F2172" i="5"/>
  <c r="G2172" i="5"/>
  <c r="H2172" i="5"/>
  <c r="G1972" i="5"/>
  <c r="H1972" i="5"/>
  <c r="I1972" i="5"/>
  <c r="R1972" i="5"/>
  <c r="F1972" i="5"/>
  <c r="J1972" i="5"/>
  <c r="H1681" i="5"/>
  <c r="I1233" i="5"/>
  <c r="G769" i="5"/>
  <c r="R697" i="5"/>
  <c r="J1313" i="5"/>
  <c r="R649" i="5"/>
  <c r="R417" i="5"/>
  <c r="G1529" i="5"/>
  <c r="F185" i="5"/>
  <c r="G1681" i="5"/>
  <c r="F929" i="5"/>
  <c r="F697" i="5"/>
  <c r="F131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R25" i="5"/>
  <c r="I905" i="5"/>
  <c r="F905" i="5"/>
  <c r="R1185" i="5"/>
  <c r="H1185" i="5"/>
  <c r="G1617" i="5"/>
  <c r="I1617" i="5"/>
  <c r="F1617" i="5"/>
  <c r="R1033" i="5"/>
  <c r="F1033" i="5"/>
  <c r="I145" i="5"/>
  <c r="F145" i="5"/>
  <c r="G145" i="5"/>
  <c r="H145" i="5"/>
  <c r="G601" i="5"/>
  <c r="J601" i="5"/>
  <c r="F601" i="5"/>
  <c r="F321" i="5"/>
  <c r="H889" i="5"/>
  <c r="G1633" i="5"/>
  <c r="F1633" i="5"/>
  <c r="H1633" i="5"/>
  <c r="I168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R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R69"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R100" i="5"/>
  <c r="G204" i="5"/>
  <c r="I204" i="5"/>
  <c r="F204" i="5"/>
  <c r="R204" i="5"/>
  <c r="H204" i="5"/>
  <c r="I652" i="5"/>
  <c r="G852" i="5"/>
  <c r="H852" i="5"/>
  <c r="J852" i="5"/>
  <c r="I852" i="5"/>
  <c r="F852" i="5"/>
  <c r="R852" i="5"/>
  <c r="F1940" i="5"/>
  <c r="I2020" i="5"/>
  <c r="H2164" i="5"/>
  <c r="F2164" i="5"/>
  <c r="I2164" i="5"/>
  <c r="J2164" i="5"/>
  <c r="R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1" i="5"/>
  <c r="R1299" i="5"/>
  <c r="H1299" i="5"/>
  <c r="F1267" i="5"/>
  <c r="R1267" i="5"/>
  <c r="F648" i="5"/>
  <c r="H584" i="5"/>
  <c r="I584" i="5"/>
  <c r="J552" i="5"/>
  <c r="H552" i="5"/>
  <c r="G552" i="5"/>
  <c r="I552" i="5"/>
  <c r="H488" i="5"/>
  <c r="J488" i="5"/>
  <c r="I488" i="5"/>
  <c r="H360" i="5"/>
  <c r="F360" i="5"/>
  <c r="G360" i="5"/>
  <c r="G296" i="5"/>
  <c r="H296" i="5"/>
  <c r="R1627" i="5"/>
  <c r="G1627" i="5"/>
  <c r="J1627" i="5"/>
  <c r="H1627" i="5"/>
  <c r="F1627" i="5"/>
  <c r="R1899" i="5"/>
  <c r="H1899" i="5"/>
  <c r="J1899" i="5"/>
  <c r="F1899" i="5"/>
  <c r="H2236" i="5"/>
  <c r="H645"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R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R904" i="5"/>
  <c r="G839" i="5"/>
  <c r="R19" i="5"/>
  <c r="G187" i="5"/>
  <c r="H613" i="5"/>
  <c r="R613" i="5"/>
  <c r="F276" i="5"/>
  <c r="F1691" i="5"/>
  <c r="I1691" i="5"/>
  <c r="H1691" i="5"/>
  <c r="H547" i="5"/>
  <c r="H2115" i="5"/>
  <c r="I187" i="5"/>
  <c r="G1691" i="5"/>
  <c r="I190" i="5"/>
  <c r="H18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H2020" i="5"/>
  <c r="H788" i="5"/>
  <c r="I628" i="5"/>
  <c r="R421" i="5"/>
  <c r="I1853" i="5"/>
  <c r="R1741" i="5"/>
  <c r="F861" i="5"/>
  <c r="F821" i="5"/>
  <c r="F789" i="5"/>
  <c r="J661" i="5"/>
  <c r="J1317" i="5"/>
  <c r="H1541" i="5"/>
  <c r="H637" i="5"/>
  <c r="J1021" i="5"/>
  <c r="F1852" i="5"/>
  <c r="F1748" i="5"/>
  <c r="R1404" i="5"/>
  <c r="J924" i="5"/>
  <c r="R1697" i="5"/>
  <c r="I2476" i="5"/>
  <c r="J1852"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R9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R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828" i="5"/>
  <c r="R828" i="5"/>
  <c r="G828" i="5"/>
  <c r="G892" i="5"/>
  <c r="J892" i="5"/>
  <c r="F1036" i="5"/>
  <c r="H1036" i="5"/>
  <c r="G1036" i="5"/>
  <c r="R2220" i="5"/>
  <c r="F2220" i="5"/>
  <c r="I2220" i="5"/>
  <c r="G2220" i="5"/>
  <c r="H2460" i="5"/>
  <c r="R2460" i="5"/>
  <c r="R117" i="5"/>
  <c r="G213" i="5"/>
  <c r="R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R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R56" i="5"/>
  <c r="J2332" i="5"/>
  <c r="I2265" i="5"/>
  <c r="R313" i="5"/>
  <c r="S923" i="5"/>
  <c r="J2439" i="5"/>
  <c r="R1281" i="5"/>
  <c r="G2321" i="5"/>
  <c r="F409" i="5"/>
  <c r="F753" i="5"/>
  <c r="S1171" i="5"/>
  <c r="S211" i="5"/>
  <c r="G281" i="5"/>
  <c r="R689" i="5"/>
  <c r="R129" i="5"/>
  <c r="S1811" i="5"/>
  <c r="S1179" i="5"/>
  <c r="S1187" i="5"/>
  <c r="S995" i="5"/>
  <c r="R2281" i="5"/>
  <c r="G1137" i="5"/>
  <c r="F2321" i="5"/>
  <c r="F2200" i="5"/>
  <c r="S1299" i="5"/>
  <c r="G864" i="5"/>
  <c r="F864" i="5"/>
  <c r="J1319" i="5"/>
  <c r="G2265" i="5"/>
  <c r="S1667" i="5"/>
  <c r="S1603" i="5"/>
  <c r="G1281" i="5"/>
  <c r="H2321" i="5"/>
  <c r="G1161" i="5"/>
  <c r="S1947" i="5"/>
  <c r="G2121" i="5"/>
  <c r="R84" i="5"/>
  <c r="S1867" i="5"/>
  <c r="I313" i="5"/>
  <c r="S1131" i="5"/>
  <c r="J1281" i="5"/>
  <c r="F2265" i="5"/>
  <c r="S2243" i="5"/>
  <c r="S2003" i="5"/>
  <c r="G1072" i="5"/>
  <c r="I1072" i="5"/>
  <c r="I1387" i="5"/>
  <c r="J1387" i="5"/>
  <c r="J1736" i="5"/>
  <c r="F2439" i="5"/>
  <c r="H313" i="5"/>
  <c r="G689" i="5"/>
  <c r="F281" i="5"/>
  <c r="G313" i="5"/>
  <c r="H689" i="5"/>
  <c r="H2281" i="5"/>
  <c r="G1409" i="5"/>
  <c r="J1235" i="5"/>
  <c r="F1235" i="5"/>
  <c r="F2256" i="5"/>
  <c r="I2256" i="5"/>
  <c r="G1531" i="5"/>
  <c r="I1531" i="5"/>
  <c r="G2296" i="5"/>
  <c r="R2264" i="5"/>
  <c r="F2264" i="5"/>
  <c r="G2184" i="5"/>
  <c r="G2120" i="5"/>
  <c r="H1144" i="5"/>
  <c r="R1139"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1014" i="5"/>
  <c r="G1094" i="5"/>
  <c r="G662" i="5"/>
  <c r="G518" i="5"/>
  <c r="G846" i="5"/>
  <c r="G654" i="5"/>
  <c r="G982" i="5"/>
  <c r="G542"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541" i="5"/>
  <c r="R637" i="5"/>
  <c r="R2357" i="5"/>
  <c r="R549" i="5"/>
  <c r="H357" i="5"/>
  <c r="H1212" i="5"/>
  <c r="G1212" i="5"/>
  <c r="G197" i="5"/>
  <c r="F1276" i="5"/>
  <c r="R1332" i="5"/>
  <c r="G708" i="5"/>
  <c r="I1268"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R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R90"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R98"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R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R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R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R26" i="5"/>
  <c r="R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R42" i="5"/>
  <c r="R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R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R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R13" i="4"/>
  <c r="S12" i="4"/>
  <c r="T12" i="4"/>
  <c r="R14" i="4"/>
  <c r="R18" i="4"/>
  <c r="S19" i="4"/>
  <c r="T19" i="4"/>
  <c r="U19" i="4"/>
  <c r="U20" i="4"/>
  <c r="U21" i="4"/>
  <c r="V21" i="4"/>
  <c r="W21" i="4"/>
  <c r="X21" i="4"/>
  <c r="Y21" i="4"/>
  <c r="Z21" i="4"/>
  <c r="R17" i="4"/>
  <c r="S18" i="4"/>
  <c r="T48" i="4"/>
  <c r="U48" i="4"/>
  <c r="C15" i="6"/>
  <c r="C11" i="6"/>
  <c r="C10" i="6"/>
  <c r="C12" i="6"/>
  <c r="C6" i="6"/>
  <c r="F112" i="6"/>
  <c r="C4" i="6"/>
  <c r="D89" i="4"/>
  <c r="D53" i="4"/>
  <c r="G114" i="4"/>
  <c r="R15" i="4"/>
  <c r="R16" i="4"/>
  <c r="T50" i="4"/>
  <c r="V51" i="4"/>
  <c r="W51" i="4"/>
  <c r="G41" i="4"/>
  <c r="D114" i="4"/>
  <c r="S13" i="4"/>
  <c r="G53" i="4"/>
  <c r="G65" i="4"/>
  <c r="G77" i="4"/>
  <c r="G89" i="4"/>
  <c r="G124" i="6" a="1"/>
  <c r="G124" i="6" s="1"/>
  <c r="H124" i="6" s="1"/>
  <c r="D41" i="4"/>
  <c r="D101" i="4"/>
  <c r="D65" i="4"/>
  <c r="V19" i="4"/>
  <c r="W19" i="4"/>
  <c r="V20" i="4"/>
  <c r="W20" i="4"/>
  <c r="H112" i="6"/>
  <c r="C2" i="6"/>
  <c r="X51" i="4"/>
  <c r="Y51" i="4"/>
  <c r="U50" i="4"/>
  <c r="V50" i="4"/>
  <c r="U49" i="4"/>
  <c r="S16" i="4"/>
  <c r="S17" i="4"/>
  <c r="S14" i="4"/>
  <c r="S15" i="4"/>
  <c r="X19" i="4"/>
  <c r="Y19" i="4"/>
  <c r="X20" i="4"/>
  <c r="Y20" i="4"/>
  <c r="D112" i="6"/>
  <c r="C112" i="6"/>
  <c r="V49" i="4"/>
  <c r="W49" i="4"/>
  <c r="V48" i="4"/>
  <c r="W50" i="4"/>
  <c r="X50" i="4"/>
  <c r="T13" i="4"/>
  <c r="T14" i="4"/>
  <c r="T17" i="4"/>
  <c r="T18" i="4"/>
  <c r="U18" i="4"/>
  <c r="Z51" i="4"/>
  <c r="AA51" i="4"/>
  <c r="T15" i="4"/>
  <c r="T16" i="4"/>
  <c r="Z20" i="4"/>
  <c r="Z19" i="4"/>
  <c r="U13" i="4"/>
  <c r="U12" i="4"/>
  <c r="V12" i="4"/>
  <c r="X49" i="4"/>
  <c r="Y49" i="4"/>
  <c r="Y50" i="4"/>
  <c r="Z50" i="4"/>
  <c r="W48" i="4"/>
  <c r="X48" i="4"/>
  <c r="U15" i="4"/>
  <c r="U14" i="4"/>
  <c r="AB51" i="4"/>
  <c r="AC51" i="4"/>
  <c r="V18" i="4"/>
  <c r="W18" i="4"/>
  <c r="U16" i="4"/>
  <c r="U17" i="4"/>
  <c r="V17" i="4"/>
  <c r="AA50" i="4"/>
  <c r="AB50" i="4"/>
  <c r="V15" i="4"/>
  <c r="V16" i="4"/>
  <c r="W16" i="4"/>
  <c r="Z49" i="4"/>
  <c r="AA49" i="4"/>
  <c r="Y48" i="4"/>
  <c r="Z48" i="4"/>
  <c r="X18" i="4"/>
  <c r="Y18" i="4"/>
  <c r="V14" i="4"/>
  <c r="V13" i="4"/>
  <c r="W17" i="4"/>
  <c r="X17" i="4"/>
  <c r="AB49" i="4"/>
  <c r="AC49" i="4"/>
  <c r="AA48" i="4"/>
  <c r="AB48" i="4"/>
  <c r="W15" i="4"/>
  <c r="X16" i="4"/>
  <c r="W14" i="4"/>
  <c r="AC50" i="4"/>
  <c r="W13" i="4"/>
  <c r="W12" i="4"/>
  <c r="X12" i="4"/>
  <c r="Z18" i="4"/>
  <c r="Y16" i="4"/>
  <c r="Y17" i="4"/>
  <c r="Z17" i="4"/>
  <c r="AC48" i="4"/>
  <c r="X13" i="4"/>
  <c r="X14" i="4"/>
  <c r="X15" i="4"/>
  <c r="Y12" i="4"/>
  <c r="Z12" i="4"/>
  <c r="Y13" i="4"/>
  <c r="Y15" i="4"/>
  <c r="Y14" i="4"/>
  <c r="Z15" i="4"/>
  <c r="Z16" i="4"/>
  <c r="AA12" i="4"/>
  <c r="S42" i="4"/>
  <c r="Z13" i="4"/>
  <c r="AA13" i="4" a="1"/>
  <c r="AA13" i="4"/>
  <c r="Z14" i="4"/>
  <c r="AA14" i="4" a="1"/>
  <c r="AA14" i="4"/>
  <c r="S44" i="4"/>
  <c r="S43" i="4"/>
  <c r="A114" i="6"/>
  <c r="G114" i="6"/>
  <c r="B30" i="4"/>
  <c r="B31" i="4"/>
  <c r="A115" i="6"/>
  <c r="G115" i="6"/>
  <c r="AA15" i="4" a="1"/>
  <c r="AA15" i="4"/>
  <c r="S45" i="4"/>
  <c r="B32" i="4"/>
  <c r="A19" i="6"/>
  <c r="A116" i="6"/>
  <c r="G116" i="6"/>
  <c r="T43" i="4"/>
  <c r="T42" i="4"/>
  <c r="U42" i="4"/>
  <c r="A17" i="6"/>
  <c r="G7" i="6"/>
  <c r="H7" i="6"/>
  <c r="O30" i="4"/>
  <c r="O31" i="4"/>
  <c r="A18" i="6"/>
  <c r="AA16" i="4" a="1"/>
  <c r="AA16" i="4"/>
  <c r="B34" i="4"/>
  <c r="O32" i="4"/>
  <c r="B33" i="4"/>
  <c r="A20" i="6"/>
  <c r="A117" i="6"/>
  <c r="G117" i="6"/>
  <c r="T45" i="4"/>
  <c r="T44" i="4"/>
  <c r="O33" i="4"/>
  <c r="F18" i="6"/>
  <c r="H18" i="6"/>
  <c r="F29" i="6"/>
  <c r="H29" i="6"/>
  <c r="F40" i="6"/>
  <c r="P43" i="4"/>
  <c r="B43" i="4"/>
  <c r="A29" i="6"/>
  <c r="P55" i="4"/>
  <c r="F19" i="6"/>
  <c r="H19" i="6"/>
  <c r="F30" i="6"/>
  <c r="H30" i="6"/>
  <c r="F41" i="6"/>
  <c r="P54" i="4"/>
  <c r="P42" i="4"/>
  <c r="B42" i="4"/>
  <c r="A28" i="6"/>
  <c r="D7" i="6"/>
  <c r="C7" i="6"/>
  <c r="F17" i="6"/>
  <c r="H17" i="6"/>
  <c r="F39" i="6"/>
  <c r="F28" i="6"/>
  <c r="H28" i="6"/>
  <c r="P56" i="4"/>
  <c r="P44" i="4"/>
  <c r="B44" i="4"/>
  <c r="A30" i="6"/>
  <c r="A118" i="6"/>
  <c r="G118" i="6"/>
  <c r="S46" i="4"/>
  <c r="AA17" i="4" a="1"/>
  <c r="AA17" i="4"/>
  <c r="S47" i="4"/>
  <c r="U44" i="4"/>
  <c r="U43" i="4"/>
  <c r="T47" i="4"/>
  <c r="U47" i="4"/>
  <c r="T46" i="4"/>
  <c r="U46" i="4"/>
  <c r="V47" i="4"/>
  <c r="W47" i="4"/>
  <c r="F42" i="6"/>
  <c r="F20" i="6"/>
  <c r="H20" i="6"/>
  <c r="F31" i="6"/>
  <c r="H31" i="6"/>
  <c r="C18" i="6"/>
  <c r="D18" i="6"/>
  <c r="B131" i="4"/>
  <c r="A108" i="6"/>
  <c r="B119" i="4"/>
  <c r="A97" i="6" s="1"/>
  <c r="B117" i="4"/>
  <c r="A95" i="6" s="1"/>
  <c r="B137" i="4"/>
  <c r="A111" i="6" s="1"/>
  <c r="B115" i="4"/>
  <c r="A94" i="6" s="1"/>
  <c r="B133" i="4"/>
  <c r="A109" i="6"/>
  <c r="B135" i="4"/>
  <c r="A110" i="6"/>
  <c r="B120" i="4"/>
  <c r="A98" i="6"/>
  <c r="B54" i="4"/>
  <c r="A39" i="6"/>
  <c r="B78" i="4"/>
  <c r="A61" i="6"/>
  <c r="B66" i="4"/>
  <c r="A50" i="6"/>
  <c r="B102" i="4"/>
  <c r="A83" i="6"/>
  <c r="B90" i="4"/>
  <c r="A72" i="6"/>
  <c r="F52" i="6"/>
  <c r="F100" i="6"/>
  <c r="H100" i="6"/>
  <c r="F116" i="6"/>
  <c r="H116" i="6"/>
  <c r="H41" i="6"/>
  <c r="D30" i="6"/>
  <c r="C30" i="6"/>
  <c r="K116" i="6"/>
  <c r="P57" i="4"/>
  <c r="P45" i="4"/>
  <c r="B45" i="4"/>
  <c r="A31" i="6"/>
  <c r="D19" i="6"/>
  <c r="C19" i="6"/>
  <c r="B103" i="4"/>
  <c r="A84" i="6"/>
  <c r="B79" i="4"/>
  <c r="A62" i="6"/>
  <c r="B91" i="4"/>
  <c r="A73" i="6"/>
  <c r="B121" i="4"/>
  <c r="A99" i="6"/>
  <c r="B55" i="4"/>
  <c r="A40" i="6"/>
  <c r="B67" i="4"/>
  <c r="A51" i="6"/>
  <c r="D17" i="6"/>
  <c r="A21" i="6"/>
  <c r="O34" i="4"/>
  <c r="B104" i="4"/>
  <c r="A85" i="6"/>
  <c r="B122" i="4"/>
  <c r="A100" i="6"/>
  <c r="B80" i="4"/>
  <c r="A63" i="6"/>
  <c r="B68" i="4"/>
  <c r="A52" i="6"/>
  <c r="B92" i="4"/>
  <c r="A74" i="6"/>
  <c r="B56" i="4"/>
  <c r="A41" i="6"/>
  <c r="D28" i="6"/>
  <c r="K114" i="6"/>
  <c r="C28" i="6"/>
  <c r="F51" i="6"/>
  <c r="H40" i="6"/>
  <c r="F99" i="6"/>
  <c r="H99" i="6"/>
  <c r="F115" i="6"/>
  <c r="H115" i="6"/>
  <c r="F98" i="6"/>
  <c r="H98" i="6"/>
  <c r="F50" i="6"/>
  <c r="H39" i="6"/>
  <c r="F114" i="6"/>
  <c r="D29" i="6"/>
  <c r="C29" i="6"/>
  <c r="K115" i="6"/>
  <c r="A119" i="6"/>
  <c r="G119" i="6"/>
  <c r="AA18" i="4" a="1"/>
  <c r="AA18" i="4"/>
  <c r="B35" i="4"/>
  <c r="U45" i="4"/>
  <c r="V46" i="4"/>
  <c r="V45" i="4"/>
  <c r="W46" i="4"/>
  <c r="X47" i="4"/>
  <c r="Y47" i="4"/>
  <c r="V42" i="4"/>
  <c r="W42" i="4"/>
  <c r="V43" i="4"/>
  <c r="D116" i="6"/>
  <c r="C116" i="6"/>
  <c r="D39" i="6"/>
  <c r="C39" i="6"/>
  <c r="D98" i="6"/>
  <c r="C98" i="6"/>
  <c r="D41" i="6"/>
  <c r="H114" i="6"/>
  <c r="B2" i="6"/>
  <c r="C115" i="6"/>
  <c r="D115" i="6"/>
  <c r="P58" i="4"/>
  <c r="P46" i="4"/>
  <c r="B46" i="4"/>
  <c r="A32" i="6"/>
  <c r="F61" i="6"/>
  <c r="H50" i="6"/>
  <c r="H52" i="6"/>
  <c r="F63" i="6"/>
  <c r="D99" i="6"/>
  <c r="B105" i="4"/>
  <c r="A86" i="6"/>
  <c r="B69" i="4"/>
  <c r="A53" i="6"/>
  <c r="B93" i="4"/>
  <c r="A75" i="6"/>
  <c r="B57" i="4"/>
  <c r="A42" i="6"/>
  <c r="B123" i="4"/>
  <c r="A101" i="6"/>
  <c r="B81" i="4"/>
  <c r="A64" i="6"/>
  <c r="C40" i="6"/>
  <c r="D40" i="6"/>
  <c r="F43" i="6"/>
  <c r="F32" i="6"/>
  <c r="H32" i="6"/>
  <c r="F21" i="6"/>
  <c r="H21" i="6"/>
  <c r="C31" i="6"/>
  <c r="D31" i="6"/>
  <c r="K117" i="6"/>
  <c r="H51" i="6"/>
  <c r="F62" i="6"/>
  <c r="D20" i="6"/>
  <c r="C20" i="6"/>
  <c r="C100" i="6"/>
  <c r="D100" i="6"/>
  <c r="F117" i="6"/>
  <c r="H117" i="6"/>
  <c r="F101" i="6"/>
  <c r="H101" i="6"/>
  <c r="F53" i="6"/>
  <c r="H42" i="6"/>
  <c r="O35" i="4"/>
  <c r="A22" i="6"/>
  <c r="AA19" i="4" a="1"/>
  <c r="AA19" i="4"/>
  <c r="B36" i="4"/>
  <c r="A120" i="6"/>
  <c r="X46" i="4"/>
  <c r="W45" i="4"/>
  <c r="V44" i="4"/>
  <c r="W44" i="4"/>
  <c r="X45" i="4"/>
  <c r="Y46" i="4"/>
  <c r="Z47" i="4"/>
  <c r="AA47" i="4"/>
  <c r="D101" i="6"/>
  <c r="C101" i="6"/>
  <c r="D117" i="6"/>
  <c r="C117" i="6"/>
  <c r="H61" i="6"/>
  <c r="F72" i="6"/>
  <c r="D50" i="6"/>
  <c r="C50" i="6"/>
  <c r="B82" i="4"/>
  <c r="A65" i="6"/>
  <c r="B70" i="4"/>
  <c r="A54" i="6"/>
  <c r="B94" i="4"/>
  <c r="A76" i="6"/>
  <c r="B58" i="4"/>
  <c r="A43" i="6"/>
  <c r="B106" i="4"/>
  <c r="A87" i="6"/>
  <c r="B124" i="4"/>
  <c r="A102" i="6"/>
  <c r="C52" i="6"/>
  <c r="D52" i="6"/>
  <c r="D51" i="6"/>
  <c r="H53" i="6"/>
  <c r="F64" i="6"/>
  <c r="C21" i="6"/>
  <c r="D21" i="6"/>
  <c r="D114" i="6"/>
  <c r="C114" i="6"/>
  <c r="H43" i="6"/>
  <c r="F102" i="6"/>
  <c r="H102" i="6"/>
  <c r="F54" i="6"/>
  <c r="F118" i="6"/>
  <c r="H118" i="6"/>
  <c r="F73" i="6"/>
  <c r="H62" i="6"/>
  <c r="D42" i="6"/>
  <c r="C42" i="6"/>
  <c r="K118" i="6"/>
  <c r="D32" i="6"/>
  <c r="C32" i="6"/>
  <c r="F74" i="6"/>
  <c r="H63" i="6"/>
  <c r="A23" i="6"/>
  <c r="O36" i="4"/>
  <c r="A121" i="6"/>
  <c r="B37" i="4"/>
  <c r="AA20" i="4" a="1"/>
  <c r="AA20" i="4"/>
  <c r="F22" i="6"/>
  <c r="H22" i="6"/>
  <c r="F33" i="6"/>
  <c r="H33" i="6"/>
  <c r="F44" i="6"/>
  <c r="P59" i="4"/>
  <c r="P47" i="4"/>
  <c r="B47" i="4"/>
  <c r="A33" i="6"/>
  <c r="W43" i="4"/>
  <c r="X44" i="4"/>
  <c r="Z46" i="4"/>
  <c r="Y45" i="4"/>
  <c r="X43" i="4"/>
  <c r="Y44" i="4"/>
  <c r="Z45" i="4"/>
  <c r="AA46" i="4"/>
  <c r="AB47" i="4"/>
  <c r="AC47" i="4"/>
  <c r="F84" i="6"/>
  <c r="H84" i="6"/>
  <c r="H73" i="6"/>
  <c r="C53" i="6"/>
  <c r="D53" i="6"/>
  <c r="H72" i="6"/>
  <c r="F83" i="6"/>
  <c r="H83" i="6"/>
  <c r="D61" i="6"/>
  <c r="F75" i="6"/>
  <c r="H64" i="6"/>
  <c r="D63" i="6"/>
  <c r="C63" i="6"/>
  <c r="D43" i="6"/>
  <c r="C43" i="6"/>
  <c r="D62" i="6"/>
  <c r="C62" i="6"/>
  <c r="D118" i="6"/>
  <c r="H54" i="6"/>
  <c r="F65" i="6"/>
  <c r="D102" i="6"/>
  <c r="C102" i="6"/>
  <c r="H74" i="6"/>
  <c r="F85" i="6"/>
  <c r="H85" i="6"/>
  <c r="AA21" i="4" a="1"/>
  <c r="AA21" i="4"/>
  <c r="B59" i="4"/>
  <c r="A44" i="6"/>
  <c r="B125" i="4"/>
  <c r="A103" i="6"/>
  <c r="B107" i="4"/>
  <c r="A88" i="6"/>
  <c r="B95" i="4"/>
  <c r="A77" i="6"/>
  <c r="B83" i="4"/>
  <c r="A66" i="6"/>
  <c r="B71" i="4"/>
  <c r="A55" i="6"/>
  <c r="F55" i="6"/>
  <c r="F119" i="6"/>
  <c r="H119" i="6"/>
  <c r="F103" i="6"/>
  <c r="H103" i="6"/>
  <c r="H44" i="6"/>
  <c r="F94" i="6"/>
  <c r="D33" i="6"/>
  <c r="K119" i="6"/>
  <c r="C33" i="6"/>
  <c r="C22" i="6"/>
  <c r="D22" i="6"/>
  <c r="B38" i="4"/>
  <c r="A122" i="6"/>
  <c r="A24" i="6"/>
  <c r="O37" i="4"/>
  <c r="P48" i="4"/>
  <c r="B48" i="4"/>
  <c r="A34" i="6"/>
  <c r="P60" i="4"/>
  <c r="X42" i="4"/>
  <c r="Y42" i="4"/>
  <c r="Y43" i="4"/>
  <c r="C64" i="6"/>
  <c r="D64" i="6"/>
  <c r="H75" i="6"/>
  <c r="F86" i="6"/>
  <c r="H86" i="6"/>
  <c r="D74" i="6"/>
  <c r="C74" i="6"/>
  <c r="C83" i="6"/>
  <c r="D83" i="6"/>
  <c r="D73" i="6"/>
  <c r="D54" i="6"/>
  <c r="C54" i="6"/>
  <c r="D72" i="6"/>
  <c r="C72" i="6"/>
  <c r="D84" i="6"/>
  <c r="D85" i="6"/>
  <c r="C85" i="6"/>
  <c r="F76" i="6"/>
  <c r="H65" i="6"/>
  <c r="D44" i="6"/>
  <c r="D103" i="6"/>
  <c r="C103" i="6"/>
  <c r="P49" i="4"/>
  <c r="B49" i="4"/>
  <c r="A35" i="6"/>
  <c r="P61" i="4"/>
  <c r="D119" i="6"/>
  <c r="C119" i="6"/>
  <c r="H55" i="6"/>
  <c r="F66" i="6"/>
  <c r="A25" i="6"/>
  <c r="O38" i="4"/>
  <c r="B126" i="4"/>
  <c r="A104" i="6"/>
  <c r="B108" i="4"/>
  <c r="A89" i="6"/>
  <c r="B96" i="4"/>
  <c r="A78" i="6"/>
  <c r="B84" i="4"/>
  <c r="A67" i="6"/>
  <c r="B72" i="4"/>
  <c r="A56" i="6"/>
  <c r="B60" i="4"/>
  <c r="A45" i="6"/>
  <c r="B39" i="4"/>
  <c r="A123" i="6"/>
  <c r="H94" i="6"/>
  <c r="F108" i="6"/>
  <c r="H108" i="6"/>
  <c r="F111" i="6"/>
  <c r="H111" i="6"/>
  <c r="F110" i="6"/>
  <c r="H110" i="6"/>
  <c r="F95" i="6"/>
  <c r="F109" i="6"/>
  <c r="H109" i="6"/>
  <c r="AA22" i="4"/>
  <c r="AA23" i="4"/>
  <c r="Z43" i="4"/>
  <c r="Z42" i="4"/>
  <c r="AA42" i="4"/>
  <c r="D86" i="6"/>
  <c r="C86" i="6"/>
  <c r="C75" i="6"/>
  <c r="D75" i="6"/>
  <c r="D65" i="6"/>
  <c r="C65" i="6"/>
  <c r="H76" i="6"/>
  <c r="F87" i="6"/>
  <c r="H87" i="6"/>
  <c r="C111" i="6"/>
  <c r="D111" i="6"/>
  <c r="D94" i="6"/>
  <c r="D55" i="6"/>
  <c r="O39" i="4"/>
  <c r="A26" i="6"/>
  <c r="B73" i="4"/>
  <c r="A57" i="6"/>
  <c r="B61" i="4"/>
  <c r="A46" i="6"/>
  <c r="B97" i="4"/>
  <c r="A79" i="6"/>
  <c r="B85" i="4"/>
  <c r="A68" i="6"/>
  <c r="B127" i="4"/>
  <c r="A105" i="6"/>
  <c r="B109" i="4"/>
  <c r="A90" i="6"/>
  <c r="D108" i="6"/>
  <c r="C108" i="6"/>
  <c r="C110" i="6"/>
  <c r="D110" i="6"/>
  <c r="H66" i="6"/>
  <c r="F77" i="6"/>
  <c r="P62" i="4"/>
  <c r="P50" i="4"/>
  <c r="B50" i="4"/>
  <c r="A36" i="6"/>
  <c r="Q41" i="4"/>
  <c r="B41" i="4"/>
  <c r="A27" i="6" s="1"/>
  <c r="Q53" i="4"/>
  <c r="D109" i="6"/>
  <c r="F96" i="6"/>
  <c r="H96" i="6"/>
  <c r="H95" i="6"/>
  <c r="Z44" i="4"/>
  <c r="C87" i="6"/>
  <c r="D87" i="6"/>
  <c r="C76" i="6"/>
  <c r="D76" i="6"/>
  <c r="B89" i="4"/>
  <c r="A71" i="6" s="1"/>
  <c r="B101" i="4"/>
  <c r="A82" i="6" s="1"/>
  <c r="B65" i="4"/>
  <c r="A49" i="6"/>
  <c r="B77" i="4"/>
  <c r="A60" i="6"/>
  <c r="B53" i="4"/>
  <c r="A38" i="6" s="1"/>
  <c r="B62" i="4"/>
  <c r="A47" i="6"/>
  <c r="B128" i="4"/>
  <c r="A106" i="6"/>
  <c r="B98" i="4"/>
  <c r="A80" i="6"/>
  <c r="B74" i="4"/>
  <c r="A58" i="6"/>
  <c r="B86" i="4"/>
  <c r="A69" i="6"/>
  <c r="B110" i="4"/>
  <c r="A91" i="6"/>
  <c r="H77" i="6"/>
  <c r="F88" i="6"/>
  <c r="H88" i="6"/>
  <c r="D66" i="6"/>
  <c r="C66" i="6"/>
  <c r="P63" i="4"/>
  <c r="P51" i="4"/>
  <c r="B51" i="4"/>
  <c r="A37" i="6"/>
  <c r="D95" i="6"/>
  <c r="C95" i="6"/>
  <c r="C96" i="6"/>
  <c r="D96" i="6"/>
  <c r="AA43" i="4"/>
  <c r="AA44" i="4"/>
  <c r="AA45" i="4"/>
  <c r="AB45" i="4"/>
  <c r="AB46" i="4"/>
  <c r="AC46" i="4"/>
  <c r="B99" i="4"/>
  <c r="A81" i="6"/>
  <c r="B87" i="4"/>
  <c r="A70" i="6"/>
  <c r="B75" i="4"/>
  <c r="A59" i="6"/>
  <c r="B111" i="4"/>
  <c r="A92" i="6"/>
  <c r="B129" i="4"/>
  <c r="A107" i="6"/>
  <c r="B63" i="4"/>
  <c r="A48" i="6"/>
  <c r="C88" i="6"/>
  <c r="D88" i="6"/>
  <c r="C77" i="6"/>
  <c r="D77" i="6"/>
  <c r="AC45" i="4"/>
  <c r="AB44" i="4"/>
  <c r="AB42" i="4"/>
  <c r="AC42" i="4"/>
  <c r="AB43" i="4"/>
  <c r="AC43" i="4"/>
  <c r="AC44" i="4"/>
  <c r="S16" i="5"/>
  <c r="S11" i="5"/>
  <c r="S32" i="5"/>
  <c r="S22" i="5"/>
  <c r="S9" i="5"/>
  <c r="S38" i="5"/>
  <c r="S6" i="5"/>
  <c r="S28" i="5"/>
  <c r="S7" i="5"/>
  <c r="S15" i="5"/>
  <c r="S34" i="5"/>
  <c r="S5" i="5"/>
  <c r="S21" i="5"/>
  <c r="S37" i="5"/>
  <c r="S17" i="5"/>
  <c r="S13" i="5"/>
  <c r="S27" i="5"/>
  <c r="S23" i="5"/>
  <c r="S19" i="5"/>
  <c r="S33" i="5"/>
  <c r="S29" i="5"/>
  <c r="S25" i="5"/>
  <c r="S39" i="5"/>
  <c r="S18" i="5"/>
  <c r="S36" i="5"/>
  <c r="S35" i="5"/>
  <c r="S31" i="5"/>
  <c r="S40" i="5"/>
  <c r="S12" i="5"/>
  <c r="S10" i="5"/>
  <c r="S24" i="5"/>
  <c r="S14" i="5"/>
  <c r="S41" i="5"/>
  <c r="S8" i="5"/>
  <c r="S30" i="5"/>
  <c r="S20" i="5"/>
  <c r="S26" i="5"/>
  <c r="H125" i="6" l="1"/>
  <c r="D2" i="6" s="1"/>
  <c r="D124" i="6"/>
  <c r="T26" i="5"/>
  <c r="T36" i="5"/>
  <c r="T21" i="5"/>
  <c r="T16" i="5"/>
  <c r="T25" i="5"/>
  <c r="T20" i="5"/>
  <c r="T18" i="5"/>
  <c r="T5" i="5"/>
  <c r="T39" i="5"/>
  <c r="T15" i="5"/>
  <c r="T30" i="5"/>
  <c r="T34" i="5"/>
  <c r="T8" i="5"/>
  <c r="T11" i="5"/>
  <c r="T41" i="5"/>
  <c r="T29" i="5"/>
  <c r="T7" i="5"/>
  <c r="T14" i="5"/>
  <c r="T33" i="5"/>
  <c r="T28" i="5"/>
  <c r="T38" i="5"/>
  <c r="T22" i="5"/>
  <c r="T24" i="5"/>
  <c r="T19" i="5"/>
  <c r="T6" i="5"/>
  <c r="T35" i="5"/>
  <c r="T10" i="5"/>
  <c r="T23" i="5"/>
  <c r="T12" i="5"/>
  <c r="T27" i="5"/>
  <c r="T9" i="5"/>
  <c r="T40" i="5"/>
  <c r="T13" i="5"/>
  <c r="T31" i="5"/>
  <c r="T17" i="5"/>
  <c r="T32" i="5"/>
  <c r="T3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<sst xmlns="http://schemas.openxmlformats.org/spreadsheetml/2006/main" count="28519" uniqueCount="20075">
  <si>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</si>
  <si>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</si>
  <si>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</si>
  <si>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</si>
  <si>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</si>
  <si>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</si>
  <si>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</si>
  <si>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</si>
  <si>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</si>
  <si>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</si>
  <si>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</si>
  <si>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</si>
  <si>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</si>
  <si>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</si>
  <si>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</si>
  <si>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</si>
  <si>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</si>
  <si>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</si>
  <si>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</si>
  <si>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</si>
  <si>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</si>
  <si>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</si>
  <si>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</si>
  <si>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</si>
  <si>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</si>
  <si>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</si>
  <si>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</si>
  <si>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</si>
  <si>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</si>
  <si>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</si>
  <si>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</si>
  <si>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</si>
  <si>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</si>
  <si>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</si>
  <si>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</si>
  <si>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</si>
  <si>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</si>
  <si>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</si>
  <si>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</si>
  <si>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</si>
  <si>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</si>
  <si>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</si>
  <si>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</si>
  <si>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</si>
  <si>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</si>
  <si>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</si>
  <si>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</si>
  <si>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</si>
  <si>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</si>
  <si>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</si>
  <si>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</si>
  <si>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</si>
  <si>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</si>
  <si>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</si>
  <si>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</si>
  <si>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</si>
  <si>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</si>
  <si>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</si>
  <si>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</si>
  <si>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</si>
  <si>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</si>
  <si>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</si>
  <si>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</si>
  <si>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</si>
  <si>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</si>
  <si>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</si>
  <si>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</si>
  <si>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</si>
  <si>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</si>
  <si>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</si>
  <si>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</si>
  <si>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</si>
  <si>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</si>
  <si>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</si>
  <si>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</si>
  <si>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</si>
  <si>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</si>
  <si>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</si>
  <si>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</si>
  <si>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</si>
  <si>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</si>
  <si>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</si>
  <si>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</si>
  <si>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</si>
  <si>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</si>
  <si>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</si>
  <si>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</si>
  <si>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</si>
  <si>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</si>
  <si>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</si>
  <si>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</si>
  <si>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</si>
  <si>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</si>
  <si>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</si>
  <si>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</si>
  <si>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</si>
  <si>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</si>
  <si>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</si>
  <si>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</si>
  <si>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</si>
  <si>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</si>
  <si>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</si>
  <si>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</si>
  <si>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</si>
  <si>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</si>
  <si>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</si>
  <si>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</si>
  <si>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</si>
  <si>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</si>
  <si>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</si>
  <si>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</si>
  <si>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</si>
  <si>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</si>
  <si>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</si>
  <si>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</si>
  <si>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</si>
  <si>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</si>
  <si>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</si>
  <si>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</si>
  <si>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</si>
  <si>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</si>
  <si>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</si>
  <si>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</si>
  <si>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</si>
  <si>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</si>
  <si>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</si>
  <si>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</si>
  <si>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</si>
  <si>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</si>
  <si>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</si>
  <si>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</si>
  <si>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</si>
  <si>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</si>
  <si>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</si>
  <si>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</si>
  <si>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</si>
  <si>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</si>
  <si>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</si>
  <si>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</si>
  <si>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</si>
  <si>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</si>
  <si>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</si>
  <si>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</si>
  <si>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</si>
  <si>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</si>
  <si>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</si>
  <si>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</si>
  <si>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</si>
  <si>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</si>
  <si>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</si>
  <si>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</si>
  <si>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</si>
  <si>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</si>
  <si>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</si>
  <si>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</si>
  <si>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</si>
  <si>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</si>
  <si>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</si>
  <si>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</si>
  <si>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</si>
  <si>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</si>
  <si>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</si>
  <si>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</si>
  <si>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</si>
  <si>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</si>
  <si>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</si>
  <si>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</si>
  <si>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</si>
  <si>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</si>
  <si>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</si>
  <si>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</si>
  <si>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</si>
  <si>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</si>
  <si>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</si>
  <si>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</si>
  <si>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</si>
  <si>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</si>
  <si>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</si>
  <si>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</si>
  <si>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</si>
  <si>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</si>
  <si>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</si>
  <si>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</si>
  <si>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</si>
  <si>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</si>
  <si>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</si>
  <si>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</si>
  <si>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</si>
  <si>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</si>
  <si>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</si>
  <si>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</si>
  <si>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</si>
  <si>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</si>
  <si>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</si>
  <si>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</si>
  <si>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</si>
  <si>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</si>
  <si>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</si>
  <si>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</si>
  <si>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</si>
  <si>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</si>
  <si>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</si>
  <si>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</si>
  <si>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</si>
  <si>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</si>
  <si>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</si>
  <si>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</si>
  <si>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</si>
  <si>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</si>
  <si>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</si>
  <si>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</si>
  <si>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</si>
  <si>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</si>
  <si>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</si>
  <si>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</si>
  <si>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</si>
  <si>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</si>
  <si>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</si>
  <si>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</si>
  <si>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</si>
  <si>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</si>
  <si>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</si>
  <si>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</si>
  <si>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</si>
  <si>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</si>
  <si>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</si>
  <si>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</si>
  <si>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</si>
  <si>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</si>
  <si>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</si>
  <si>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</si>
  <si>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</si>
  <si>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</si>
  <si>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</si>
  <si>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</si>
  <si>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</si>
  <si>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</si>
  <si>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</si>
  <si>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</si>
  <si>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</si>
  <si>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</si>
  <si>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</si>
  <si>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</si>
  <si>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</si>
  <si>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</si>
  <si>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</si>
  <si>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</si>
  <si>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</si>
  <si>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</si>
  <si>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</si>
  <si>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</si>
  <si>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</si>
  <si>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</si>
  <si>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</si>
  <si>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</si>
  <si>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</si>
  <si>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</si>
  <si>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</si>
  <si>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</si>
  <si>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</si>
  <si>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</si>
  <si>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</si>
  <si>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</si>
  <si>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</si>
  <si>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</si>
  <si>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</si>
  <si>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</si>
  <si>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</si>
  <si>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</si>
  <si>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</si>
  <si>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</si>
  <si>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</si>
  <si>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</si>
  <si>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</si>
  <si>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</si>
  <si>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</si>
  <si>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</si>
  <si>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</si>
  <si>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</si>
  <si>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</si>
  <si>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</si>
  <si>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</si>
  <si>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</si>
  <si>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</si>
  <si>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</si>
  <si>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</si>
  <si>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</si>
  <si>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</si>
  <si>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</si>
  <si>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</si>
  <si>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</si>
  <si>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</si>
  <si>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</si>
  <si>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</si>
  <si>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</si>
  <si>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</si>
  <si>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</si>
  <si>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</si>
  <si>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</si>
  <si>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</si>
  <si>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</si>
  <si>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</si>
  <si>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</si>
  <si>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</si>
  <si>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</si>
  <si>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</si>
  <si>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</si>
  <si>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</si>
  <si>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</si>
  <si>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</si>
  <si>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</si>
  <si>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</si>
  <si>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</si>
  <si>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</si>
  <si>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</si>
  <si>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</si>
  <si>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</si>
  <si>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</si>
  <si>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</si>
  <si>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</si>
  <si>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</si>
  <si>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</si>
  <si>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</si>
  <si>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</si>
  <si>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</si>
  <si>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</si>
  <si>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</si>
  <si>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</si>
  <si>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</si>
  <si>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</si>
  <si>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</si>
  <si>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</si>
  <si>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</si>
  <si>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</si>
  <si>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</si>
  <si>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</si>
  <si>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</si>
  <si>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</si>
  <si>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</si>
  <si>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</si>
  <si>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</si>
  <si>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</si>
  <si>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</si>
  <si>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</si>
  <si>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</si>
  <si>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</si>
  <si>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</si>
  <si>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</si>
  <si>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</si>
  <si>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</si>
  <si>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</si>
  <si>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</si>
  <si>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</si>
  <si>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</si>
  <si>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</si>
  <si>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</si>
  <si>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</si>
  <si>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</si>
  <si>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</si>
  <si>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</si>
  <si>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</si>
  <si>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</si>
  <si>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</si>
  <si>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</si>
  <si>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</si>
  <si>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</si>
  <si>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</si>
  <si>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</si>
  <si>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</si>
  <si>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</si>
  <si>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</si>
  <si>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</si>
  <si>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</si>
  <si>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</si>
  <si>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</si>
  <si>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</si>
  <si>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</si>
  <si>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</si>
  <si>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</si>
  <si>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</si>
  <si>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</si>
  <si>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</si>
  <si>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</si>
  <si>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</si>
  <si>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</si>
  <si>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</si>
  <si>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</si>
  <si>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</si>
  <si>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</si>
  <si>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</si>
  <si>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</si>
  <si>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</si>
  <si>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</si>
  <si>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</si>
  <si>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</si>
  <si>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</si>
  <si>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</si>
  <si>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</si>
  <si>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</si>
  <si>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</si>
  <si>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</si>
  <si>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</si>
  <si>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</si>
  <si>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</si>
  <si>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</si>
  <si>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</si>
  <si>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</si>
  <si>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</si>
  <si>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</si>
  <si>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</si>
  <si>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</si>
  <si>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</si>
  <si>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</si>
  <si>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</si>
  <si>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</si>
  <si>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</si>
  <si>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</si>
  <si>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</si>
  <si>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</si>
  <si>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</si>
  <si>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</si>
  <si>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</si>
  <si>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</si>
  <si>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</si>
  <si>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</si>
  <si>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</si>
  <si>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</si>
  <si>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</si>
  <si>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</si>
  <si>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</si>
  <si>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</si>
  <si>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</si>
  <si>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</si>
  <si>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</si>
  <si>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</si>
  <si>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</si>
  <si>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</si>
  <si>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</si>
  <si>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</si>
  <si>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</si>
  <si>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</si>
  <si>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</si>
  <si>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</si>
  <si>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</si>
  <si>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</si>
  <si>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</si>
  <si>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</si>
  <si>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</si>
  <si>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</si>
  <si>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</si>
  <si>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</si>
  <si>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</si>
  <si>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</si>
  <si>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</si>
  <si>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</si>
  <si>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</si>
  <si>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</si>
  <si>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</si>
  <si>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</si>
  <si>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</si>
  <si>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</si>
  <si>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</si>
  <si>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</si>
  <si>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</si>
  <si>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</si>
  <si>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</si>
  <si>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</si>
  <si>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</si>
  <si>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</si>
  <si>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</si>
  <si>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</si>
  <si>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</si>
  <si>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</si>
  <si>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</si>
  <si>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</si>
  <si>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</si>
  <si>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</si>
  <si>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</si>
  <si>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</si>
  <si>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</si>
  <si>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</si>
  <si>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</si>
  <si>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</si>
  <si>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</si>
  <si>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</si>
  <si>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</si>
  <si>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</si>
  <si>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</si>
  <si>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</si>
  <si>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</si>
  <si>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</si>
  <si>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</si>
  <si>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</si>
  <si>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</si>
  <si>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</si>
  <si>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</si>
  <si>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</si>
  <si>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</si>
  <si>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</si>
  <si>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</si>
  <si>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</si>
  <si>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</si>
  <si>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</si>
  <si>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</si>
  <si>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</si>
  <si>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</si>
  <si>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</si>
  <si>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</si>
  <si>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</si>
  <si>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</si>
  <si>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</si>
  <si>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</si>
  <si>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</si>
  <si>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</si>
  <si>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</si>
  <si>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</si>
  <si>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</si>
  <si>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</si>
  <si>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</si>
  <si>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</si>
  <si>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</si>
  <si>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</si>
  <si>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</si>
  <si>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</si>
  <si>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</si>
  <si>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</si>
  <si>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</si>
  <si>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</si>
  <si>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</si>
  <si>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</si>
  <si>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</si>
  <si>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</si>
  <si>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</si>
  <si>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</si>
  <si>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</si>
  <si>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</si>
  <si>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</si>
  <si>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</si>
  <si>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</si>
  <si>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</si>
  <si>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</si>
  <si>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</si>
  <si>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</si>
  <si>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</si>
  <si>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</si>
  <si>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</si>
  <si>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</si>
  <si>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</si>
  <si>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</si>
  <si>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</si>
  <si>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</si>
  <si>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</si>
  <si>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</si>
  <si>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</si>
  <si>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</si>
  <si>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</si>
  <si>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</si>
  <si>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</si>
  <si>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</si>
  <si>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</si>
  <si>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</si>
  <si>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</si>
  <si>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</si>
  <si>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</si>
  <si>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</si>
  <si>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</si>
  <si>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</si>
  <si>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</si>
  <si>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</si>
  <si>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</si>
  <si>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</si>
  <si>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</si>
  <si>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</si>
  <si>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</si>
  <si>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</si>
  <si>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</si>
  <si>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</si>
  <si>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</si>
  <si>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</si>
  <si>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</si>
  <si>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</si>
  <si>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</si>
  <si>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</si>
  <si>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</si>
  <si>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</si>
  <si>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</si>
  <si>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</si>
  <si>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</si>
  <si>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</si>
  <si>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</si>
  <si>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</si>
  <si>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</si>
  <si>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</si>
  <si>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</si>
  <si>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</si>
  <si>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</si>
  <si>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</si>
  <si>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</si>
  <si>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</si>
  <si>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</si>
  <si>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</si>
  <si>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</si>
  <si>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</si>
  <si>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</si>
  <si>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</si>
  <si>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</si>
  <si>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</si>
  <si>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</si>
  <si>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</si>
  <si>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</si>
  <si>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</si>
  <si>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</si>
  <si>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</si>
  <si>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</si>
  <si>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</si>
  <si>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</si>
  <si>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</si>
  <si>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</si>
  <si>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</si>
  <si>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</si>
  <si>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</si>
  <si>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</si>
  <si>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</si>
  <si>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</si>
  <si>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</si>
  <si>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</si>
  <si>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</si>
  <si>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</si>
  <si>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</si>
  <si>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</si>
  <si>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</si>
  <si>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</si>
  <si>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</si>
  <si>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</si>
  <si>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</si>
  <si>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</si>
  <si>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</si>
  <si>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</si>
  <si>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</si>
  <si>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</si>
  <si>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</si>
  <si>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</si>
  <si>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</si>
  <si>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</si>
  <si>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</si>
  <si>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</si>
  <si>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</si>
  <si>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</si>
  <si>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</si>
  <si>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</si>
  <si>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</si>
  <si>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</si>
  <si>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</si>
  <si>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</si>
  <si>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</si>
  <si>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</si>
  <si>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</si>
  <si>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</si>
  <si>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</si>
  <si>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</si>
  <si>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</si>
  <si>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</si>
  <si>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</si>
  <si>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</si>
  <si>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</si>
  <si>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</si>
  <si>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</si>
  <si>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</si>
  <si>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</si>
  <si>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</si>
  <si>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</si>
  <si>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</si>
  <si>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</si>
  <si>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</si>
  <si>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</si>
  <si>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</si>
  <si>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</si>
  <si>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</si>
  <si>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</si>
  <si>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</si>
  <si>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</si>
  <si>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</si>
  <si>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</si>
  <si>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</si>
  <si>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</si>
  <si>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</si>
  <si>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</si>
  <si>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</si>
  <si>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</si>
  <si>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</si>
  <si>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</si>
  <si>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</si>
  <si>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</si>
  <si>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</si>
  <si>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</si>
  <si>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</si>
  <si>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</si>
  <si>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</si>
  <si>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</si>
  <si>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</si>
  <si>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</si>
  <si>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</si>
  <si>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</si>
  <si>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</si>
  <si>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</si>
  <si>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</si>
  <si>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</si>
  <si>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</si>
  <si>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</si>
  <si>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</si>
  <si>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</si>
  <si>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</si>
  <si>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</si>
  <si>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</si>
  <si>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</si>
  <si>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</si>
  <si>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</si>
  <si>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</si>
  <si>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</si>
  <si>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</si>
  <si>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</si>
  <si>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</si>
  <si>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</si>
  <si>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</si>
  <si>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</si>
  <si>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</si>
  <si>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</si>
  <si>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</si>
  <si>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</si>
  <si>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</si>
  <si>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</si>
  <si>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</si>
  <si>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</si>
  <si>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</si>
  <si>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</si>
  <si>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</si>
  <si>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</si>
  <si>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</si>
  <si>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</si>
  <si>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</si>
  <si>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</si>
  <si>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</si>
  <si>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</si>
  <si>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</si>
  <si>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</si>
  <si>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</si>
  <si>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</si>
  <si>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</si>
  <si>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</si>
  <si>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</si>
  <si>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</si>
  <si>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</si>
  <si>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</si>
  <si>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</si>
  <si>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</si>
  <si>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</si>
  <si>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</si>
  <si>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</si>
  <si>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</si>
  <si>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</si>
  <si>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</si>
  <si>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</si>
  <si>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</si>
  <si>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</si>
  <si>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</si>
  <si>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</si>
  <si>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</si>
  <si>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</si>
  <si>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</si>
  <si>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</si>
  <si>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</si>
  <si>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</si>
  <si>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</si>
  <si>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</si>
  <si>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</si>
  <si>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</si>
  <si>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</si>
  <si>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</si>
  <si>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</si>
  <si>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</si>
  <si>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</si>
  <si>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</si>
  <si>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</si>
  <si>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</si>
  <si>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</si>
  <si>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</si>
  <si>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</si>
  <si>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</si>
  <si>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</si>
  <si>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</si>
  <si>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</si>
  <si>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</si>
  <si>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</si>
  <si>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</si>
  <si>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</si>
  <si>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</si>
  <si>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</si>
  <si>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</si>
  <si>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</si>
  <si>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</si>
  <si>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</si>
  <si>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</si>
  <si>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</si>
  <si>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</si>
  <si>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</si>
  <si>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</si>
  <si>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</si>
  <si>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</si>
  <si>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</si>
  <si>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</si>
  <si>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</si>
  <si>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</si>
  <si>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</si>
  <si>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</si>
  <si>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</si>
  <si>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</si>
  <si>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</si>
  <si>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</si>
  <si>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</si>
  <si>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</si>
  <si>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</si>
  <si>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</si>
  <si>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</si>
  <si>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</si>
  <si>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</si>
  <si>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</si>
  <si>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</si>
  <si>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</si>
  <si>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</si>
  <si>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</si>
  <si>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</si>
  <si>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</si>
  <si>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</si>
  <si>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</si>
  <si>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</si>
  <si>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</si>
  <si>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</si>
  <si>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</si>
  <si>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</si>
  <si>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</si>
  <si>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</si>
  <si>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</si>
  <si>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</si>
  <si>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</si>
  <si>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</si>
  <si>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</si>
  <si>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</si>
  <si>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</si>
  <si>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</si>
  <si>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</si>
  <si>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</si>
  <si>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</si>
  <si>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</si>
  <si>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</si>
  <si>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</si>
  <si>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</si>
  <si>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</si>
  <si>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</si>
  <si>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</si>
  <si>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</si>
  <si>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</si>
  <si>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</si>
  <si>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</si>
  <si>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</si>
  <si>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</si>
  <si>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</si>
  <si>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</si>
  <si>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</si>
  <si>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</si>
  <si>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</si>
  <si>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</si>
  <si>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</si>
  <si>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</si>
  <si>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</si>
  <si>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</si>
  <si>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</si>
  <si>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</si>
  <si>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</si>
  <si>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</si>
  <si>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</si>
  <si>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</si>
  <si>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</si>
  <si>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</si>
  <si>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</si>
  <si>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</si>
  <si>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</si>
  <si>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</si>
  <si>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</si>
  <si>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</si>
  <si>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</si>
  <si>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</si>
  <si>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</si>
  <si>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</si>
  <si>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</si>
  <si>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</si>
  <si>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</si>
  <si>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</si>
  <si>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</si>
  <si>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</si>
  <si>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</si>
  <si>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</si>
  <si>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</si>
  <si>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</si>
  <si>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</si>
  <si>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</si>
  <si>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</si>
  <si>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</si>
  <si>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</si>
  <si>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</si>
  <si>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</si>
  <si>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</si>
  <si>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</si>
  <si>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</si>
  <si>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</si>
  <si>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</si>
  <si>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</si>
  <si>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</si>
  <si>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</si>
  <si>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</si>
  <si>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</si>
  <si>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</si>
  <si>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</si>
  <si>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</si>
  <si>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</si>
  <si>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</si>
  <si>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</si>
  <si>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</si>
  <si>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</si>
  <si>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</si>
  <si>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</si>
  <si>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</si>
  <si>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</si>
  <si>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</si>
  <si>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</si>
  <si>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</si>
  <si>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</si>
  <si>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</si>
  <si>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</si>
  <si>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</si>
  <si>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</si>
  <si>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</si>
  <si>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</si>
  <si>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</si>
  <si>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</si>
  <si>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</si>
  <si>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</si>
  <si>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</si>
  <si>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</si>
  <si>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</si>
  <si>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</si>
  <si>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</si>
  <si>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</si>
  <si>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</si>
  <si>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</si>
  <si>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</si>
  <si>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</si>
  <si>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</si>
  <si>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</si>
  <si>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</si>
  <si>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</si>
  <si>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</si>
  <si>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</si>
  <si>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</si>
  <si>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</si>
  <si>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</si>
  <si>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</si>
  <si>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</si>
  <si>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</si>
  <si>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</si>
  <si>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</si>
  <si>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</si>
  <si>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</si>
  <si>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</si>
  <si>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</si>
  <si>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</si>
  <si>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</si>
  <si>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</si>
  <si>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</si>
  <si>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</si>
  <si>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</si>
  <si>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</si>
  <si>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</si>
  <si>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</si>
  <si>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</si>
  <si>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</si>
  <si>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</si>
  <si>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</si>
  <si>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</si>
  <si>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</si>
  <si>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</si>
  <si>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</si>
  <si>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</si>
  <si>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</si>
  <si>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</si>
  <si>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</si>
  <si>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</si>
  <si>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</si>
  <si>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</si>
  <si>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</si>
  <si>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</si>
  <si>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</si>
  <si>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</si>
  <si>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</si>
  <si>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</si>
  <si>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</si>
  <si>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</si>
  <si>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</si>
  <si>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</si>
  <si>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</si>
  <si>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</si>
  <si>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</si>
  <si>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</si>
  <si>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</si>
  <si>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</si>
  <si>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</si>
  <si>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</si>
  <si>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</si>
  <si>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</si>
  <si>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</si>
  <si>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</si>
  <si>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</si>
  <si>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</si>
  <si>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</si>
  <si>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</si>
  <si>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</si>
  <si>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</si>
  <si>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</si>
  <si>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</si>
  <si>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</si>
  <si>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</si>
  <si>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</si>
  <si>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</si>
  <si>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</si>
  <si>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</si>
  <si>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</si>
  <si>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</si>
  <si>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</si>
  <si>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</si>
  <si>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</si>
  <si>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</si>
  <si>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</si>
  <si>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</si>
  <si>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</si>
  <si>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</si>
  <si>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</si>
  <si>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</si>
  <si>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</si>
  <si>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</si>
  <si>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</si>
  <si>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</si>
  <si>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</si>
  <si>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</si>
  <si>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</si>
  <si>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</si>
  <si>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</si>
  <si>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</si>
  <si>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</si>
  <si>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</si>
  <si>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</si>
  <si>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</si>
  <si>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</si>
  <si>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</si>
  <si>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</si>
  <si>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</si>
  <si>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</si>
  <si>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</si>
  <si>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</si>
  <si>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</si>
  <si>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</si>
  <si>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</si>
  <si>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</si>
  <si>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</si>
  <si>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</si>
  <si>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</si>
  <si>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</si>
  <si>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</si>
  <si>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</si>
  <si>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</si>
  <si>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</si>
  <si>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</si>
  <si>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</si>
  <si>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</si>
  <si>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</si>
  <si>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</si>
  <si>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</si>
  <si>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</si>
  <si>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</si>
  <si>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</si>
  <si>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</si>
  <si>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</si>
  <si>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</si>
  <si>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</si>
  <si>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</si>
  <si>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</si>
  <si>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</si>
  <si>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</si>
  <si>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</si>
  <si>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</si>
  <si>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</si>
  <si>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</si>
  <si>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</si>
  <si>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</si>
  <si>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</si>
  <si>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</si>
  <si>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</si>
  <si>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</si>
  <si>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</si>
  <si>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</si>
  <si>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</si>
  <si>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</si>
  <si>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</si>
  <si>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</si>
  <si>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</si>
  <si>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</si>
  <si>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</si>
  <si>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</si>
  <si>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</si>
  <si>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</si>
  <si>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</si>
  <si>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</si>
  <si>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</si>
  <si>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</si>
  <si>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</si>
  <si>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</si>
  <si>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</si>
  <si>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</si>
  <si>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</si>
  <si>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</si>
  <si>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</si>
  <si>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</si>
  <si>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</si>
  <si>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</si>
  <si>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</si>
  <si>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</si>
  <si>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</si>
  <si>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</si>
  <si>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</si>
  <si>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</si>
  <si>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</si>
  <si>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</si>
  <si>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</si>
  <si>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</si>
  <si>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</si>
  <si>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</si>
  <si>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</si>
  <si>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</si>
  <si>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</si>
  <si>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</si>
  <si>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</si>
  <si>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</si>
  <si>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</si>
  <si>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</si>
  <si>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</si>
  <si>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</si>
  <si>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</si>
  <si>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</si>
  <si>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</si>
  <si>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</si>
  <si>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</si>
  <si>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</si>
  <si>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</si>
  <si>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</si>
  <si>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</si>
  <si>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</si>
  <si>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</si>
  <si>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</si>
  <si>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</si>
  <si>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</si>
  <si>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</si>
  <si>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</si>
  <si>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</si>
  <si>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</si>
  <si>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</si>
  <si>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</si>
  <si>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</si>
  <si>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</si>
  <si>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</si>
  <si>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</si>
  <si>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</si>
  <si>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</si>
  <si>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</si>
  <si>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</si>
  <si>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</si>
  <si>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</si>
  <si>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</si>
  <si>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</si>
  <si>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</si>
  <si>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</si>
  <si>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</si>
  <si>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</si>
  <si>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</si>
  <si>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</si>
  <si>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</si>
  <si>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</si>
  <si>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</si>
  <si>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</si>
  <si>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</si>
  <si>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</si>
  <si>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</si>
  <si>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</si>
  <si>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</si>
  <si>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</si>
  <si>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</si>
  <si>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</si>
  <si>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</si>
  <si>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</si>
  <si>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</si>
  <si>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</si>
  <si>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</si>
  <si>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</si>
  <si>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</si>
  <si>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</si>
  <si>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</si>
  <si>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</si>
  <si>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</si>
  <si>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</si>
  <si>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</si>
  <si>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</si>
  <si>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</si>
  <si>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</si>
  <si>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</si>
  <si>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</si>
  <si>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</si>
  <si>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</si>
  <si>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</si>
  <si>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</si>
  <si>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</si>
  <si>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</si>
  <si>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</si>
  <si>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</si>
  <si>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</si>
  <si>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</si>
  <si>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</si>
  <si>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</si>
  <si>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</si>
  <si>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</si>
  <si>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</si>
  <si>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</si>
  <si>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</si>
  <si>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</si>
  <si>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</si>
  <si>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</si>
  <si>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</si>
  <si>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</si>
  <si>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</si>
  <si>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</si>
  <si>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</si>
  <si>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</si>
  <si>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</si>
  <si>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</si>
  <si>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</si>
  <si>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</si>
  <si>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</si>
  <si>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</si>
  <si>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</si>
  <si>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</si>
  <si>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</si>
  <si>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</si>
  <si>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</si>
  <si>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</si>
  <si>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</si>
  <si>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</si>
  <si>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</si>
  <si>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</si>
  <si>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</si>
  <si>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</si>
  <si>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</si>
  <si>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</si>
  <si>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</si>
  <si>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</si>
  <si>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</si>
  <si>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</si>
  <si>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</si>
  <si>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</si>
  <si>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</si>
  <si>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</si>
  <si>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</si>
  <si>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</si>
  <si>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</si>
  <si>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</si>
  <si>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</si>
  <si>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</si>
  <si>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</si>
  <si>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</si>
  <si>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</si>
  <si>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</si>
  <si>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</si>
  <si>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</si>
  <si>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</si>
  <si>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</si>
  <si>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</si>
  <si>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</si>
  <si>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</si>
  <si>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</si>
  <si>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</si>
  <si>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</si>
  <si>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</si>
  <si>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</si>
  <si>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</si>
  <si>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</si>
  <si>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</si>
  <si>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</si>
  <si>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</si>
  <si>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</si>
  <si>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</si>
  <si>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</si>
  <si>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</si>
  <si>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</si>
  <si>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</si>
  <si>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</si>
  <si>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</si>
  <si>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</si>
  <si>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</si>
  <si>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</si>
  <si>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</si>
  <si>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</si>
  <si>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</si>
  <si>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</si>
  <si>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</si>
  <si>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</si>
  <si>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</si>
  <si>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</si>
  <si>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</si>
  <si>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</si>
  <si>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</si>
  <si>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</si>
  <si>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</si>
  <si>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</si>
  <si>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</si>
  <si>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</si>
  <si>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</si>
  <si>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</si>
  <si>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</si>
  <si>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</si>
  <si>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</si>
  <si>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</si>
  <si>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</si>
  <si>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</si>
  <si>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</si>
  <si>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</si>
  <si>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</si>
  <si>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</si>
  <si>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</si>
  <si>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</si>
  <si>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</si>
  <si>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</si>
  <si>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</si>
  <si>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</si>
  <si>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</si>
  <si>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</si>
  <si>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</si>
  <si>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</si>
  <si>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</si>
  <si>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</si>
  <si>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</si>
  <si>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</si>
  <si>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</si>
  <si>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</si>
  <si>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</si>
  <si>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</si>
  <si>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</si>
  <si>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</si>
  <si>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</si>
  <si>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</si>
  <si>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</si>
  <si>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</si>
  <si>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</si>
  <si>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</si>
  <si>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</si>
  <si>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</si>
  <si>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</si>
  <si>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</si>
  <si>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</si>
  <si>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</si>
  <si>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</si>
  <si>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</si>
  <si>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</si>
  <si>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</si>
  <si>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</si>
  <si>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</si>
  <si>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</si>
  <si>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</si>
  <si>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</si>
  <si>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</si>
  <si>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</si>
  <si>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</si>
  <si>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</si>
  <si>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</si>
  <si>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</si>
  <si>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</si>
  <si>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</si>
  <si>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</si>
  <si>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</si>
  <si>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</si>
  <si>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</si>
  <si>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</si>
  <si>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</si>
  <si>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</si>
  <si>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</si>
  <si>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</si>
  <si>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</si>
  <si>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</si>
  <si>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</si>
  <si>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</si>
  <si>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</si>
  <si>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</si>
  <si>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</si>
  <si>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</si>
  <si>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</si>
  <si>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</si>
  <si>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</si>
  <si>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</si>
  <si>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</si>
  <si>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</si>
  <si>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</si>
  <si>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</si>
  <si>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</si>
  <si>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</si>
  <si>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</si>
  <si>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</si>
  <si>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</si>
  <si>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</si>
  <si>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</si>
  <si>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</si>
  <si>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</si>
  <si>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</si>
  <si>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</si>
  <si>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</si>
  <si>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</si>
  <si>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</si>
  <si>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</si>
  <si>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</si>
  <si>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</si>
  <si>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</si>
  <si>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</si>
  <si>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</si>
  <si>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</si>
  <si>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</si>
  <si>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</si>
  <si>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</si>
  <si>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</si>
  <si>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</si>
  <si>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</si>
  <si>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</si>
  <si>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</si>
  <si>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</si>
  <si>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</si>
  <si>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</si>
  <si>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</si>
  <si>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</si>
  <si>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</si>
  <si>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</si>
  <si>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</si>
  <si>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</si>
  <si>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</si>
  <si>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</si>
  <si>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</si>
  <si>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</si>
  <si>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</si>
  <si>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</si>
  <si>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</si>
  <si>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</si>
  <si>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</si>
  <si>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</si>
  <si>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</si>
  <si>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</si>
  <si>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</si>
  <si>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</si>
  <si>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</si>
  <si>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</si>
  <si>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</si>
  <si>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</si>
  <si>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</si>
  <si>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</si>
  <si>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</si>
  <si>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</si>
  <si>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</si>
  <si>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</si>
  <si>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</si>
  <si>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</si>
  <si>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</si>
  <si>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</si>
  <si>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</si>
  <si>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</si>
  <si>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</si>
  <si>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</si>
  <si>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</si>
  <si>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</si>
  <si>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</si>
  <si>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</si>
  <si>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</si>
  <si>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</si>
  <si>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</si>
  <si>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</si>
  <si>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</si>
  <si>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</si>
  <si>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</si>
  <si>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</si>
  <si>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</si>
  <si>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</si>
  <si>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</si>
  <si>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</si>
  <si>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</si>
  <si>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</si>
  <si>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</si>
  <si>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</si>
  <si>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</si>
  <si>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</si>
  <si>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</si>
  <si>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</si>
  <si>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</si>
  <si>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</si>
  <si>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</si>
  <si>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</si>
  <si>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</si>
  <si>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</si>
  <si>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</si>
  <si>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</si>
  <si>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</si>
  <si>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</si>
  <si>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</si>
  <si>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</si>
  <si>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</si>
  <si>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</si>
  <si>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</si>
  <si>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</si>
  <si>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</si>
  <si>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</si>
  <si>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</si>
  <si>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</si>
  <si>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</si>
  <si>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</si>
  <si>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</si>
  <si>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</si>
  <si>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</si>
  <si>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</si>
  <si>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</si>
  <si>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</si>
  <si>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</si>
  <si>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</si>
  <si>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</si>
  <si>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</si>
  <si>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</si>
  <si>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</si>
  <si>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</si>
  <si>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</si>
  <si>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</si>
  <si>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</si>
  <si>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</si>
  <si>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</si>
  <si>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</si>
  <si>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</si>
  <si>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</si>
  <si>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</si>
  <si>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</si>
  <si>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</si>
  <si>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</si>
  <si>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</si>
  <si>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</si>
  <si>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</si>
  <si>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</si>
  <si>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</si>
  <si>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</si>
  <si>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</si>
  <si>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</si>
  <si>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</si>
  <si>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</si>
  <si>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</si>
  <si>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</si>
  <si>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</si>
  <si>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</si>
  <si>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</si>
  <si>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</si>
  <si>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</si>
  <si>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</si>
  <si>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</si>
  <si>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</si>
  <si>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</si>
  <si>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</si>
  <si>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</si>
  <si>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</si>
  <si>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</si>
  <si>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</si>
  <si>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</si>
  <si>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</si>
  <si>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</si>
  <si>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</si>
  <si>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</si>
  <si>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</si>
  <si>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</si>
  <si>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</si>
  <si>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</si>
  <si>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</si>
  <si>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</si>
  <si>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</si>
  <si>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</si>
  <si>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</si>
  <si>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</si>
  <si>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</si>
  <si>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</si>
  <si>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</si>
  <si>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</si>
  <si>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</si>
  <si>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</si>
  <si>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</si>
  <si>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</si>
  <si>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</si>
  <si>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</si>
  <si>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</si>
  <si>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</si>
  <si>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</si>
  <si>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</si>
  <si>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</si>
  <si>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</si>
  <si>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</si>
  <si>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</si>
  <si>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</si>
  <si>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</si>
  <si>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</si>
  <si>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</si>
  <si>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</si>
  <si>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</si>
  <si>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</si>
  <si>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</si>
  <si>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</si>
  <si>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</si>
  <si>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</si>
  <si>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</si>
  <si>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</si>
  <si>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</si>
  <si>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</si>
  <si>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</si>
  <si>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</si>
  <si>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</si>
  <si>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</si>
  <si>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</si>
  <si>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</si>
  <si>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</si>
  <si>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</si>
  <si>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</si>
  <si>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</si>
  <si>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</si>
  <si>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</si>
  <si>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</si>
  <si>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</si>
  <si>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</si>
  <si>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</si>
  <si>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</si>
  <si>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</si>
  <si>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</si>
  <si>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</si>
  <si>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</si>
  <si>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</si>
  <si>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</si>
  <si>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</si>
  <si>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</si>
  <si>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</si>
  <si>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</si>
  <si>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</si>
  <si>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</si>
  <si>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</si>
  <si>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</si>
  <si>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</si>
  <si>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</si>
  <si>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</si>
  <si>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</si>
  <si>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</si>
  <si>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</si>
  <si>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</si>
  <si>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</si>
  <si>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</si>
  <si>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</si>
  <si>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</si>
  <si>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</si>
  <si>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</si>
  <si>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</si>
  <si>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</si>
  <si>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</si>
  <si>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</si>
  <si>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</si>
  <si>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</si>
  <si>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</si>
  <si>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</si>
  <si>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</si>
  <si>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</si>
  <si>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</si>
  <si>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</si>
  <si>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</si>
  <si>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</si>
  <si>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</si>
  <si>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</si>
  <si>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</si>
  <si>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</si>
  <si>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</si>
  <si>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</si>
  <si>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</si>
  <si>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</si>
  <si>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</si>
  <si>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</si>
  <si>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</si>
  <si>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</si>
  <si>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</si>
  <si>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</si>
  <si>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</si>
  <si>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</si>
  <si>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</si>
  <si>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</si>
  <si>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</si>
  <si>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</si>
  <si>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</si>
  <si>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</si>
  <si>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</si>
  <si>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</si>
  <si>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</si>
  <si>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</si>
  <si>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</si>
  <si>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</si>
  <si>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</si>
  <si>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</si>
  <si>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</si>
  <si>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</si>
  <si>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</si>
  <si>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</si>
  <si>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</si>
  <si>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</si>
  <si>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</si>
  <si>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</si>
  <si>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</si>
  <si>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</si>
  <si>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</si>
  <si>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</si>
  <si>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</si>
  <si>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</si>
  <si>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</si>
  <si>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</si>
  <si>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</si>
  <si>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</si>
  <si>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</si>
  <si>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</si>
  <si>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</si>
  <si>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</si>
  <si>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</si>
  <si>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</si>
  <si>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</si>
  <si>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</si>
  <si>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</si>
  <si>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</si>
  <si>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</si>
  <si>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</si>
  <si>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</si>
  <si>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</si>
  <si>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</si>
  <si>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</si>
  <si>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</si>
  <si>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</si>
  <si>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</si>
  <si>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</si>
  <si>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</si>
  <si>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</si>
  <si>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</si>
  <si>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</si>
  <si>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</si>
  <si>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</si>
  <si>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</si>
  <si>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</si>
  <si>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</si>
  <si>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</si>
  <si>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</si>
  <si>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</si>
  <si>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</si>
  <si>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</si>
  <si>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</si>
  <si>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</si>
  <si>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</si>
  <si>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</si>
  <si>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</si>
  <si>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</si>
  <si>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</si>
  <si>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</si>
  <si>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</si>
  <si>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</si>
  <si>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</si>
  <si>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</si>
  <si>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</si>
  <si>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</si>
  <si>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</si>
  <si>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</si>
  <si>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</si>
  <si>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</si>
  <si>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</si>
  <si>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</si>
  <si>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</si>
  <si>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</si>
  <si>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</si>
  <si>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</si>
  <si>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</si>
  <si>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</si>
  <si>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</si>
  <si>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</si>
  <si>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</si>
  <si>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</si>
  <si>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</si>
  <si>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</si>
  <si>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</si>
  <si>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</si>
  <si>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</si>
  <si>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</si>
  <si>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</si>
  <si>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</si>
  <si>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</si>
  <si>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</si>
  <si>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</si>
  <si>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</si>
  <si>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</si>
  <si>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</si>
  <si>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</si>
  <si>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</si>
  <si>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</si>
  <si>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</si>
  <si>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</si>
  <si>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</si>
  <si>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</si>
  <si>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</si>
  <si>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</si>
  <si>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</si>
  <si>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</si>
  <si>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</si>
  <si>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</si>
  <si>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</si>
  <si>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</si>
  <si>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</si>
  <si>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</si>
  <si>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</si>
  <si>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</si>
  <si>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</si>
  <si>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</si>
  <si>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</si>
  <si>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</si>
  <si>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</si>
  <si>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</si>
  <si>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</si>
  <si>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</si>
  <si>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</si>
  <si>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</si>
  <si>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</si>
  <si>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</si>
  <si>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</si>
  <si>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</si>
  <si>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</si>
  <si>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</si>
  <si>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</si>
  <si>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</si>
  <si>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</si>
  <si>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</si>
  <si>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</si>
  <si>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</si>
  <si>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</si>
  <si>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</si>
  <si>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</si>
  <si>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</si>
  <si>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</si>
  <si>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</si>
  <si>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</si>
  <si>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</si>
  <si>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</si>
  <si>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</si>
  <si>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</si>
  <si>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</si>
  <si>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</si>
  <si>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</si>
  <si>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</si>
  <si>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</si>
  <si>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</si>
  <si>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</si>
  <si>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</si>
  <si>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</si>
  <si>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</si>
  <si>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</si>
  <si>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</si>
  <si>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</si>
  <si>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</si>
  <si>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</si>
  <si>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</si>
  <si>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</si>
  <si>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</si>
  <si>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</si>
  <si>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</si>
  <si>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</si>
  <si>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</si>
  <si>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</si>
  <si>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</si>
  <si>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</si>
  <si>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</si>
  <si>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</si>
  <si>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</si>
  <si>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</si>
  <si>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</si>
  <si>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</si>
  <si>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</si>
  <si>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</si>
  <si>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</si>
  <si>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</si>
  <si>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</si>
  <si>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</si>
  <si>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</si>
  <si>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</si>
  <si>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</si>
  <si>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</si>
  <si>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</si>
  <si>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</si>
  <si>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</si>
  <si>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</si>
  <si>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</si>
  <si>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</si>
  <si>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</si>
  <si>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</si>
  <si>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</si>
  <si>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</si>
  <si>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</si>
  <si>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</si>
  <si>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</si>
  <si>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</si>
  <si>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</si>
  <si>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</si>
  <si>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</si>
  <si>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</si>
  <si>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</si>
  <si>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</si>
  <si>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</si>
  <si>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</si>
  <si>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</si>
  <si>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</si>
  <si>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</si>
  <si>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</si>
  <si>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</si>
  <si>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</si>
  <si>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</si>
  <si>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</si>
  <si>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</si>
  <si>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</si>
  <si>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</si>
  <si>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</si>
  <si>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</si>
  <si>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</si>
  <si>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</si>
  <si>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</si>
  <si>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</si>
  <si>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</si>
  <si>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</si>
  <si>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</si>
  <si>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</si>
  <si>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</si>
  <si>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</si>
  <si>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</si>
  <si>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</si>
  <si>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</si>
  <si>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</si>
  <si>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</si>
  <si>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</si>
  <si>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</si>
  <si>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</si>
  <si>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</si>
  <si>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</si>
  <si>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</si>
  <si>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</si>
  <si>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</si>
  <si>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</si>
  <si>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</si>
  <si>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</si>
  <si>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</si>
  <si>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</si>
  <si>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</si>
  <si>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</si>
  <si>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</si>
  <si>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</si>
  <si>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</si>
  <si>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</si>
  <si>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</si>
  <si>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</si>
  <si>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</si>
  <si>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</si>
  <si>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</si>
  <si>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</si>
  <si>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</si>
  <si>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</si>
  <si>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</si>
  <si>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</si>
  <si>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</si>
  <si>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</si>
  <si>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</si>
  <si>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</si>
  <si>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</si>
  <si>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</si>
  <si>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</si>
  <si>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</si>
  <si>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</si>
  <si>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</si>
  <si>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</si>
  <si>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</si>
  <si>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</si>
  <si>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</si>
  <si>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</si>
  <si>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</si>
  <si>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</si>
  <si>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</si>
  <si>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</si>
  <si>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</si>
  <si>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</si>
  <si>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</si>
  <si>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</si>
  <si>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</si>
  <si>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</si>
  <si>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</si>
  <si>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</si>
  <si>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</si>
  <si>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</si>
  <si>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</si>
  <si>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</si>
  <si>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</si>
  <si>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</si>
  <si>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</si>
  <si>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</si>
  <si>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</si>
  <si>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</si>
  <si>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</si>
  <si>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</si>
  <si>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</si>
  <si>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</si>
  <si>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</si>
  <si>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</si>
  <si>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</si>
  <si>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</si>
  <si>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</si>
  <si>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</si>
  <si>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</si>
  <si>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</si>
  <si>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</si>
  <si>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</si>
  <si>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</si>
  <si>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</si>
  <si>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</si>
  <si>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</si>
  <si>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</si>
  <si>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</si>
  <si>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</si>
  <si>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</si>
  <si>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</si>
  <si>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</si>
  <si>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</si>
  <si>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</si>
  <si>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</si>
  <si>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</si>
  <si>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</si>
  <si>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</si>
  <si>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</si>
  <si>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</si>
  <si>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</si>
  <si>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</si>
  <si>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</si>
  <si>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</si>
  <si>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</si>
  <si>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</si>
  <si>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</si>
  <si>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</si>
  <si>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</si>
  <si>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</si>
  <si>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</si>
  <si>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</si>
  <si>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</si>
  <si>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</si>
  <si>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</si>
  <si>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</si>
  <si>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</si>
  <si>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</si>
  <si>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</si>
  <si>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</si>
  <si>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</si>
  <si>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</si>
  <si>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</si>
  <si>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</si>
  <si>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</si>
  <si>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</si>
  <si>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</si>
  <si>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</si>
  <si>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</si>
  <si>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</si>
  <si>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</si>
  <si>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</si>
  <si>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</si>
  <si>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</si>
  <si>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</si>
  <si>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</si>
  <si>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</si>
  <si>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</si>
  <si>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</si>
  <si>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</si>
  <si>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</si>
  <si>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</si>
  <si>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</si>
  <si>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</si>
  <si>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</si>
  <si>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</si>
  <si>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</si>
  <si>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</si>
  <si>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</si>
  <si>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</si>
  <si>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</si>
  <si>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</si>
  <si>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</si>
  <si>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</si>
  <si>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</si>
  <si>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</si>
  <si>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</si>
  <si>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</si>
  <si>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</si>
  <si>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</si>
  <si>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</si>
  <si>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</si>
  <si>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</si>
  <si>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</si>
  <si>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</si>
  <si>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</si>
  <si>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</si>
  <si>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</si>
  <si>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</si>
  <si>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</si>
  <si>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</si>
  <si>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</si>
  <si>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</si>
  <si>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</si>
  <si>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</si>
  <si>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</si>
  <si>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</si>
  <si>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</si>
  <si>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</si>
  <si>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</si>
  <si>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</si>
  <si>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</si>
  <si>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</si>
  <si>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</si>
  <si>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</si>
  <si>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</si>
  <si>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</si>
  <si>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</si>
  <si>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</si>
  <si>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</si>
  <si>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</si>
  <si>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</si>
  <si>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</si>
  <si>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</si>
  <si>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</si>
  <si>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</si>
  <si>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</si>
  <si>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</si>
  <si>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</si>
  <si>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</si>
  <si>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</si>
  <si>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</si>
  <si>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</si>
  <si>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</si>
  <si>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</si>
  <si>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</si>
  <si>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</si>
  <si>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</si>
  <si>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</si>
  <si>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</si>
  <si>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</si>
  <si>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</si>
  <si>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</si>
  <si>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</si>
  <si>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</si>
  <si>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</si>
  <si>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</si>
  <si>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</si>
  <si>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</si>
  <si>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</si>
  <si>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</si>
  <si>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</si>
  <si>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</si>
  <si>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</si>
  <si>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</si>
  <si>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</si>
  <si>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</si>
  <si>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</si>
  <si>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</si>
  <si>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</si>
  <si>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</si>
  <si>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</si>
  <si>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</si>
  <si>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</si>
  <si>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</si>
  <si>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</si>
  <si>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</si>
  <si>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</si>
  <si>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</si>
  <si>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</si>
  <si>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</si>
  <si>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</si>
  <si>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</si>
  <si>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</si>
  <si>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</si>
  <si>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</si>
  <si>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</si>
  <si>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</si>
  <si>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</si>
  <si>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</si>
  <si>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</si>
  <si>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</si>
  <si>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</si>
  <si>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</si>
  <si>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</si>
  <si>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</si>
  <si>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</si>
  <si>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</si>
  <si>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</si>
  <si>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</si>
  <si>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</si>
  <si>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</si>
  <si>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</si>
  <si>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</si>
  <si>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</si>
  <si>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</si>
  <si>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</si>
  <si>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</si>
  <si>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</si>
  <si>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</si>
  <si>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</si>
  <si>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</si>
  <si>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</si>
  <si>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</si>
  <si>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</si>
  <si>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</si>
  <si>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</si>
  <si>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</si>
  <si>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</si>
  <si>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</si>
  <si>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</si>
  <si>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</si>
  <si>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</si>
  <si>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</si>
  <si>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</si>
  <si>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</si>
  <si>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</si>
  <si>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</si>
  <si>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</si>
  <si>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</si>
  <si>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</si>
  <si>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</si>
  <si>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</si>
  <si>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</si>
  <si>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</si>
  <si>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</si>
  <si>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</si>
  <si>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</si>
  <si>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</si>
  <si>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</si>
  <si>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</si>
  <si>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</si>
  <si>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</si>
  <si>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</si>
  <si>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</si>
  <si>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</si>
  <si>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</si>
  <si>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</si>
  <si>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</si>
  <si>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</si>
  <si>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</si>
  <si>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</si>
  <si>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</si>
  <si>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</si>
  <si>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</si>
  <si>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</si>
  <si>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</si>
  <si>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</si>
  <si>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</si>
  <si>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</si>
  <si>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</si>
  <si>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</si>
  <si>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</si>
  <si>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</si>
  <si>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</si>
  <si>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</si>
  <si>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</si>
  <si>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</si>
  <si>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</si>
  <si>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</si>
  <si>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</si>
  <si>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</si>
  <si>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</si>
  <si>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</si>
  <si>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</si>
  <si>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</si>
  <si>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</si>
  <si>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</si>
  <si>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</si>
  <si>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</si>
  <si>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</si>
  <si>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</si>
  <si>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</si>
  <si>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</si>
  <si>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</si>
  <si>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</si>
  <si>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</si>
  <si>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</si>
  <si>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</si>
  <si>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</si>
  <si>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</si>
  <si>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</si>
  <si>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</si>
  <si>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</si>
  <si>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</si>
  <si>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</si>
  <si>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</si>
  <si>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</si>
  <si>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</si>
  <si>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</si>
  <si>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</si>
  <si>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</si>
  <si>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</si>
  <si>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</si>
  <si>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</si>
  <si>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</si>
  <si>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</si>
  <si>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</si>
  <si>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</si>
  <si>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</si>
  <si>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</si>
  <si>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</si>
  <si>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</si>
  <si>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</si>
  <si>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</si>
  <si>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</si>
  <si>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</si>
  <si>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</si>
  <si>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</si>
  <si>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</si>
  <si>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</si>
  <si>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</si>
  <si>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</si>
  <si>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</si>
  <si>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</si>
  <si>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</si>
  <si>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</si>
  <si>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</si>
  <si>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</si>
  <si>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</si>
  <si>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</si>
  <si>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</si>
  <si>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</si>
  <si>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</si>
  <si>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</si>
  <si>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</si>
  <si>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</si>
  <si>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</si>
  <si>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</si>
  <si>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</si>
  <si>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</si>
  <si>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</si>
  <si>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</si>
  <si>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</si>
  <si>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</si>
  <si>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</si>
  <si>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</si>
  <si>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</si>
  <si>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</si>
  <si>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</si>
  <si>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</si>
  <si>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</si>
  <si>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</si>
  <si>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</si>
  <si>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</si>
  <si>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</si>
  <si>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</si>
  <si>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</si>
  <si>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</si>
  <si>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</si>
  <si>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</si>
  <si>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</si>
  <si>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</si>
  <si>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</si>
  <si>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</si>
  <si>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</si>
  <si>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</si>
  <si>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</si>
  <si>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</si>
  <si>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</si>
  <si>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</si>
  <si>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</si>
  <si>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</si>
  <si>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</si>
  <si>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</si>
  <si>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</si>
  <si>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</si>
  <si>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</si>
  <si>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</si>
  <si>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</si>
  <si>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</si>
  <si>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</si>
  <si>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</si>
  <si>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</si>
  <si>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</si>
  <si>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</si>
  <si>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</si>
  <si>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</si>
  <si>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</si>
  <si>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</si>
  <si>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</si>
  <si>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</si>
  <si>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</si>
  <si>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</si>
  <si>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</si>
  <si>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</si>
  <si>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</si>
  <si>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</si>
  <si>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</si>
  <si>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</si>
  <si>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</si>
  <si>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</si>
  <si>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</si>
  <si>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</si>
  <si>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</si>
  <si>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</si>
  <si>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</si>
  <si>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</si>
  <si>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</si>
  <si>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</si>
  <si>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</si>
  <si>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</si>
  <si>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</si>
  <si>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</si>
  <si>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</si>
  <si>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</si>
  <si>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</si>
  <si>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</si>
  <si>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</si>
  <si>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</si>
  <si>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</si>
  <si>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</si>
  <si>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</si>
  <si>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</si>
  <si>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</si>
  <si>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</si>
  <si>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</si>
  <si>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</si>
  <si>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</si>
  <si>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</si>
  <si>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</si>
  <si>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</si>
  <si>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</si>
  <si>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</si>
  <si>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</si>
  <si>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</si>
  <si>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</si>
  <si>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</si>
  <si>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</si>
  <si>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</si>
  <si>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</si>
  <si>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</si>
  <si>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</si>
  <si>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</si>
  <si>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</si>
  <si>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</si>
  <si>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</si>
  <si>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</si>
  <si>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</si>
  <si>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</si>
  <si>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</si>
  <si>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</si>
  <si>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</si>
  <si>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</si>
  <si>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</si>
  <si>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</si>
  <si>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</si>
  <si>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</si>
  <si>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</si>
  <si>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</si>
  <si>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</si>
  <si>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</si>
  <si>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</si>
  <si>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</si>
  <si>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</si>
  <si>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</si>
  <si>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</si>
  <si>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</si>
  <si>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</si>
  <si>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</si>
  <si>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</si>
  <si>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</si>
  <si>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</si>
  <si>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</si>
  <si>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</si>
  <si>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</si>
  <si>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</si>
  <si>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</si>
  <si>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</si>
  <si>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</si>
  <si>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</si>
  <si>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</si>
  <si>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</si>
  <si>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</si>
  <si>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</si>
  <si>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</si>
  <si>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</si>
  <si>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</si>
  <si>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</si>
  <si>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</si>
  <si>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</si>
  <si>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</si>
  <si>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</si>
  <si>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</si>
  <si>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</si>
  <si>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</si>
  <si>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</si>
  <si>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</si>
  <si>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</si>
  <si>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</si>
  <si>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</si>
  <si>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</si>
  <si>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</si>
  <si>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</si>
  <si>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</si>
  <si>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</si>
  <si>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</si>
  <si>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</si>
  <si>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</si>
  <si>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</si>
  <si>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</si>
  <si>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</si>
  <si>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</si>
  <si>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</si>
  <si>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</si>
  <si>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</si>
  <si>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</si>
  <si>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</si>
  <si>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</si>
  <si>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</si>
  <si>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</si>
  <si>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</si>
  <si>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</si>
  <si>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</si>
  <si>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</si>
  <si>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</si>
  <si>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</si>
  <si>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</si>
  <si>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</si>
  <si>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</si>
  <si>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</si>
  <si>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</si>
  <si>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</si>
  <si>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</si>
  <si>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</si>
  <si>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</si>
  <si>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</si>
  <si>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</si>
  <si>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</si>
  <si>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</si>
  <si>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</si>
  <si>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</si>
  <si>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</si>
  <si>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</si>
  <si>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</si>
  <si>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</si>
  <si>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</si>
  <si>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</si>
  <si>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</si>
  <si>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</si>
  <si>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</si>
  <si>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</si>
  <si>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</si>
  <si>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</si>
  <si>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</si>
  <si>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</si>
  <si>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</si>
  <si>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</si>
  <si>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</si>
  <si>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</si>
  <si>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</si>
  <si>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</si>
  <si>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</si>
  <si>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</si>
  <si>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</si>
  <si>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</si>
  <si>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</si>
  <si>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</si>
  <si>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</si>
  <si>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</si>
  <si>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</si>
  <si>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</si>
  <si>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</si>
  <si>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</si>
  <si>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</si>
  <si>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</si>
  <si>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</si>
  <si>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</si>
  <si>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</si>
  <si>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</si>
  <si>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</si>
  <si>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</si>
  <si>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</si>
  <si>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</si>
  <si>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</si>
  <si>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</si>
  <si>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</si>
  <si>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</si>
  <si>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</si>
  <si>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</si>
  <si>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</si>
  <si>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</si>
  <si>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</si>
  <si>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</si>
  <si>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</si>
  <si>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</si>
  <si>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</si>
  <si>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</si>
  <si>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</si>
  <si>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</si>
  <si>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</si>
  <si>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</si>
  <si>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</si>
  <si>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</si>
  <si>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</si>
  <si>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</si>
  <si>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</si>
  <si>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</si>
  <si>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</si>
  <si>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</si>
  <si>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</si>
  <si>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</si>
  <si>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</si>
  <si>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</si>
  <si>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</si>
  <si>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</si>
  <si>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</si>
  <si>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</si>
  <si>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</si>
  <si>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</si>
  <si>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</si>
  <si>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</si>
  <si>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</si>
  <si>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</si>
  <si>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</si>
  <si>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</si>
  <si>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</si>
  <si>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</si>
  <si>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</si>
  <si>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</si>
  <si>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</si>
  <si>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</si>
  <si>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</si>
  <si>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</si>
  <si>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</si>
  <si>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</si>
  <si>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</si>
  <si>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</si>
  <si>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</si>
  <si>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</si>
  <si>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</si>
  <si>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</si>
  <si>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</si>
  <si>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</si>
  <si>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</si>
  <si>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</si>
  <si>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</si>
  <si>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</si>
  <si>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</si>
  <si>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</si>
  <si>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</si>
  <si>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</si>
  <si>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</si>
  <si>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</si>
  <si>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</si>
  <si>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</si>
  <si>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</si>
  <si>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</si>
  <si>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</si>
  <si>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</si>
  <si>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</si>
  <si>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</si>
  <si>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</si>
  <si>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</si>
  <si>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</si>
  <si>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</si>
  <si>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</si>
  <si>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</si>
  <si>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</si>
  <si>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</si>
  <si>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</si>
  <si>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</si>
  <si>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</si>
  <si>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</si>
  <si>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</si>
  <si>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</si>
  <si>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</si>
  <si>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</si>
  <si>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</si>
  <si>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</si>
  <si>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</si>
  <si>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</si>
  <si>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</si>
  <si>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</si>
  <si>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</si>
  <si>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</si>
  <si>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</si>
  <si>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</si>
  <si>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</si>
  <si>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</si>
  <si>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</si>
  <si>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</si>
  <si>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</si>
  <si>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</si>
  <si>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</si>
  <si>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</si>
  <si>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</si>
  <si>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</si>
  <si>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</si>
  <si>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</si>
  <si>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</si>
  <si>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</si>
  <si>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</si>
  <si>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</si>
  <si>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</si>
  <si>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</si>
  <si>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</si>
  <si>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</si>
  <si>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</si>
  <si>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</si>
  <si>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</si>
  <si>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</si>
  <si>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</si>
  <si>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</si>
  <si>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</si>
  <si>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</si>
  <si>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</si>
  <si>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</si>
  <si>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</si>
  <si>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</si>
  <si>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</si>
  <si>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</si>
  <si>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</si>
  <si>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</si>
  <si>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</si>
  <si>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</si>
  <si>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</si>
  <si>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</si>
  <si>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</si>
  <si>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</si>
  <si>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</si>
  <si>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</si>
  <si>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</si>
  <si>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</si>
  <si>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</si>
  <si>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</si>
  <si>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</si>
  <si>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</si>
  <si>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</si>
  <si>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</si>
  <si>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</si>
  <si>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</si>
  <si>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</si>
  <si>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</si>
  <si>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</si>
  <si>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</si>
  <si>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</si>
  <si>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</si>
  <si>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</si>
  <si>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</si>
  <si>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</si>
  <si>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</si>
  <si>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</si>
  <si>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</si>
  <si>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</si>
  <si>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</si>
  <si>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</si>
  <si>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</si>
  <si>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</si>
  <si>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</si>
  <si>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</si>
  <si>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</si>
  <si>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</si>
  <si>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</si>
  <si>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</si>
  <si>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</si>
  <si>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</si>
  <si>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</si>
  <si>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</si>
  <si>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</si>
  <si>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</si>
  <si>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</si>
  <si>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</si>
  <si>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</si>
  <si>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</si>
  <si>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</si>
  <si>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</si>
  <si>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</si>
  <si>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</si>
  <si>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</si>
  <si>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</si>
  <si>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</si>
  <si>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</si>
  <si>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</si>
  <si>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</si>
  <si>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</si>
  <si>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</si>
  <si>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</si>
  <si>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</si>
  <si>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</si>
  <si>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</si>
  <si>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</si>
  <si>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</si>
  <si>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</si>
  <si>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</si>
  <si>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</si>
  <si>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</si>
  <si>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</si>
  <si>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</si>
  <si>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</si>
  <si>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</si>
  <si>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</si>
  <si>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</si>
  <si>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</si>
  <si>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</si>
  <si>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</si>
  <si>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</si>
  <si>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</si>
  <si>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</si>
  <si>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</si>
  <si>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</si>
  <si>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</si>
  <si>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</si>
  <si>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</si>
  <si>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</si>
  <si>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</si>
  <si>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</si>
  <si>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</si>
  <si>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</si>
  <si>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</si>
  <si>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</si>
  <si>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</si>
  <si>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</si>
  <si>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</si>
  <si>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</si>
  <si>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</si>
  <si>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</si>
  <si>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</si>
  <si>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</si>
  <si>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</si>
  <si>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</si>
  <si>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</si>
  <si>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</si>
  <si>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</si>
  <si>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</si>
  <si>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</si>
  <si>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</si>
  <si>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</si>
  <si>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</si>
  <si>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</si>
  <si>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</si>
  <si>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</si>
  <si>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</si>
  <si>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</si>
  <si>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</si>
  <si>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</si>
  <si>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</si>
  <si>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</si>
  <si>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</si>
  <si>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</si>
  <si>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</si>
  <si>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</si>
  <si>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</si>
  <si>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</si>
  <si>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</si>
  <si>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</si>
  <si>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</si>
  <si>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</si>
  <si>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</si>
  <si>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</si>
  <si>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</si>
  <si>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</si>
  <si>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</si>
  <si>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</si>
  <si>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</si>
  <si>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</si>
  <si>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</si>
  <si>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</si>
  <si>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</si>
  <si>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</si>
  <si>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</si>
  <si>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</si>
  <si>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</si>
  <si>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</si>
  <si>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</si>
  <si>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</si>
  <si>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</si>
  <si>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</si>
  <si>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</si>
  <si>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</si>
  <si>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</si>
  <si>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</si>
  <si>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</si>
  <si>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</si>
  <si>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</si>
  <si>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</si>
  <si>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</si>
  <si>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</si>
  <si>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</si>
  <si>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</si>
  <si>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</si>
  <si>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</si>
  <si>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</si>
  <si>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</si>
  <si>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</si>
  <si>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</si>
  <si>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</si>
  <si>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</si>
  <si>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</si>
  <si>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</si>
  <si>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</si>
  <si>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</si>
  <si>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</si>
  <si>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</si>
  <si>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</si>
  <si>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</si>
  <si>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</si>
  <si>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</si>
  <si>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</si>
  <si>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</si>
  <si>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</si>
  <si>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</si>
  <si>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</si>
  <si>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</si>
  <si>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</si>
  <si>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</si>
  <si>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</si>
  <si>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</si>
  <si>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</si>
  <si>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</si>
  <si>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</si>
  <si>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</si>
  <si>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</si>
  <si>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</si>
  <si>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</si>
  <si>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</si>
  <si>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</si>
  <si>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</si>
  <si>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</si>
  <si>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</si>
  <si>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</si>
  <si>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</si>
  <si>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</si>
  <si>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</si>
  <si>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</si>
  <si>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</si>
  <si>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</si>
  <si>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</si>
  <si>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</si>
  <si>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</si>
  <si>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</si>
  <si>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</si>
  <si>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</si>
  <si>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</si>
  <si>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</si>
  <si>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</si>
  <si>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</si>
  <si>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</si>
  <si>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</si>
  <si>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</si>
  <si>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</si>
  <si>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</si>
  <si>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</si>
  <si>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</si>
  <si>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</si>
  <si>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</si>
  <si>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</si>
  <si>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</si>
  <si>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</si>
  <si>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</si>
  <si>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</si>
  <si>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</si>
  <si>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</si>
  <si>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</si>
  <si>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</si>
  <si>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</si>
  <si>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</si>
  <si>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</si>
  <si>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</si>
  <si>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</si>
  <si>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</si>
  <si>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</si>
  <si>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</si>
  <si>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</si>
  <si>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</si>
  <si>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</si>
  <si>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</si>
  <si>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</si>
  <si>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</si>
  <si>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</si>
  <si>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</si>
  <si>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</si>
  <si>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</si>
  <si>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</si>
  <si>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</si>
  <si>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</si>
  <si>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</si>
  <si>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</si>
  <si>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</si>
  <si>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</si>
  <si>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</si>
  <si>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</si>
  <si>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</si>
  <si>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</si>
  <si>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</si>
  <si>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</si>
  <si>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</si>
  <si>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</si>
  <si>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</si>
  <si>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</si>
  <si>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</si>
  <si>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</si>
  <si>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</si>
  <si>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</si>
  <si>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</si>
  <si>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</si>
  <si>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</si>
  <si>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</si>
  <si>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</si>
  <si>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</si>
  <si>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</si>
  <si>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</si>
  <si>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</si>
  <si>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</si>
  <si>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</si>
  <si>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</si>
  <si>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</si>
  <si>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</si>
  <si>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</si>
  <si>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</si>
  <si>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</si>
  <si>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</si>
  <si>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</si>
  <si>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</si>
  <si>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</si>
  <si>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</si>
  <si>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</si>
  <si>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</si>
  <si>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</si>
  <si>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</si>
  <si>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</si>
  <si>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</si>
  <si>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</si>
  <si>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</si>
  <si>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</si>
  <si>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</si>
  <si>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</si>
  <si>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</si>
  <si>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</si>
  <si>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</si>
  <si>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</si>
  <si>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</si>
  <si>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</si>
  <si>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</si>
  <si>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</si>
  <si>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</si>
  <si>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</si>
  <si>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</si>
  <si>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</si>
  <si>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</si>
  <si>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</si>
  <si>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</si>
  <si>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</si>
  <si>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</si>
  <si>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</si>
  <si>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</si>
  <si>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</si>
  <si>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</si>
  <si>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</si>
  <si>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</si>
  <si>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</si>
  <si>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</si>
  <si>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</si>
  <si>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</si>
  <si>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</si>
  <si>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</si>
  <si>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</si>
  <si>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</si>
  <si>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</si>
  <si>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</si>
  <si>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</si>
  <si>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</si>
  <si>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</si>
  <si>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</si>
  <si>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</si>
  <si>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</si>
  <si>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</si>
  <si>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</si>
  <si>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</si>
  <si>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</si>
  <si>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</si>
  <si>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</si>
  <si>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</si>
  <si>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</si>
  <si>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</si>
  <si>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</si>
  <si>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</si>
  <si>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</si>
  <si>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</si>
  <si>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</si>
  <si>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</si>
  <si>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</si>
  <si>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</si>
  <si>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</si>
  <si>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</si>
  <si>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</si>
  <si>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</si>
  <si>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</si>
  <si>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</si>
  <si>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</si>
  <si>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</si>
  <si>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</si>
  <si>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</si>
  <si>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</si>
  <si>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</si>
  <si>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</si>
  <si>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</si>
  <si>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</si>
  <si>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</si>
  <si>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</si>
  <si>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</si>
  <si>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</si>
  <si>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</si>
  <si>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</si>
  <si>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</si>
  <si>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</si>
  <si>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</si>
  <si>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</si>
  <si>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</si>
  <si>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</si>
  <si>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</si>
  <si>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</si>
  <si>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</si>
  <si>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</si>
  <si>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</si>
  <si>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</si>
  <si>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</si>
  <si>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</si>
  <si>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</si>
  <si>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</si>
  <si>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</si>
  <si>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</si>
  <si>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</si>
  <si>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</si>
  <si>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</si>
  <si>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</si>
  <si>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</si>
  <si>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</si>
  <si>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</si>
  <si>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</si>
  <si>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</si>
  <si>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</si>
  <si>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</si>
  <si>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</si>
  <si>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</si>
  <si>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</si>
  <si>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</si>
  <si>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</si>
  <si>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</si>
  <si>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</si>
  <si>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</si>
  <si>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</si>
  <si>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</si>
  <si>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</si>
  <si>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</si>
  <si>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</si>
  <si>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</si>
  <si>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</si>
  <si>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</si>
  <si>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</si>
  <si>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</si>
  <si>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</si>
  <si>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</si>
  <si>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</si>
  <si>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</si>
  <si>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</si>
  <si>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</si>
  <si>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</si>
  <si>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</si>
  <si>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</si>
  <si>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</si>
  <si>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</si>
  <si>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</si>
  <si>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</si>
  <si>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</si>
  <si>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</si>
  <si>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</si>
  <si>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</si>
  <si>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</si>
  <si>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</si>
  <si>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</si>
  <si>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</si>
  <si>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</si>
  <si>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</si>
  <si>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</si>
  <si>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</si>
  <si>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</si>
  <si>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</si>
  <si>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</si>
  <si>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</si>
  <si>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</si>
  <si>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</si>
  <si>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</si>
  <si>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</si>
  <si>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</si>
  <si>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</si>
  <si>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</si>
  <si>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</si>
  <si>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</si>
  <si>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</si>
  <si>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</si>
  <si>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</si>
  <si>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</si>
  <si>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</si>
  <si>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</si>
  <si>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</si>
  <si>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</si>
  <si>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</si>
  <si>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</si>
  <si>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</si>
  <si>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</si>
  <si>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</si>
  <si>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</si>
  <si>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</si>
  <si>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</si>
  <si>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</si>
  <si>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</si>
  <si>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</si>
  <si>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</si>
  <si>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</si>
  <si>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</si>
  <si>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</si>
  <si>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</si>
  <si>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</si>
  <si>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</si>
  <si>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</si>
  <si>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</si>
  <si>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</si>
  <si>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</si>
  <si>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</si>
  <si>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</si>
  <si>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</si>
  <si>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</si>
  <si>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</si>
  <si>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</si>
  <si>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</si>
  <si>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</si>
  <si>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</si>
  <si>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</si>
  <si>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</si>
  <si>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</si>
  <si>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</si>
  <si>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</si>
  <si>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</si>
  <si>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</si>
  <si>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</si>
  <si>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</si>
  <si>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</si>
  <si>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</si>
  <si>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</si>
  <si>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</si>
  <si>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</si>
  <si>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</si>
  <si>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</si>
  <si>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</si>
  <si>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</si>
  <si>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</si>
  <si>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</si>
  <si>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</si>
  <si>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</si>
  <si>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</si>
  <si>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</si>
  <si>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</si>
  <si>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</si>
  <si>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</si>
  <si>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</si>
  <si>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</si>
  <si>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</si>
  <si>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</si>
  <si>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</si>
  <si>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</si>
  <si>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</si>
  <si>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</si>
  <si>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</si>
  <si>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</si>
  <si>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</si>
  <si>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</si>
  <si>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</si>
  <si>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</si>
  <si>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</si>
  <si>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</si>
  <si>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</si>
  <si>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</si>
  <si>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</si>
  <si>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</si>
  <si>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</si>
  <si>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</si>
  <si>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</si>
  <si>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</si>
  <si>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</si>
  <si>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</si>
  <si>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</si>
  <si>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</si>
  <si>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</si>
  <si>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</si>
  <si>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</si>
  <si>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</si>
  <si>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</si>
  <si>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</si>
  <si>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</si>
  <si>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</si>
  <si>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</si>
  <si>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</si>
  <si>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</si>
  <si>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</si>
  <si>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</si>
  <si>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</si>
  <si>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</si>
  <si>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</si>
  <si>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</si>
  <si>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</si>
  <si>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</si>
  <si>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</si>
  <si>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</si>
  <si>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</si>
  <si>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</si>
  <si>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</si>
  <si>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</si>
  <si>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</si>
  <si>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</si>
  <si>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</si>
  <si>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</si>
  <si>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</si>
  <si>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</si>
  <si>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</si>
  <si>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</si>
  <si>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</si>
  <si>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</si>
  <si>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</si>
  <si>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</si>
  <si>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</si>
  <si>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</si>
  <si>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</si>
  <si>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</si>
  <si>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</si>
  <si>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</si>
  <si>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</si>
  <si>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</si>
  <si>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</si>
  <si>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</si>
  <si>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</si>
  <si>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</si>
  <si>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</si>
  <si>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</si>
  <si>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</si>
  <si>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</si>
  <si>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</si>
  <si>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</si>
  <si>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</si>
  <si>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</si>
  <si>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</si>
  <si>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</si>
  <si>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</si>
  <si>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</si>
  <si>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</si>
  <si>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</si>
  <si>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</si>
  <si>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</si>
  <si>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</si>
  <si>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</si>
  <si>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</si>
  <si>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</si>
  <si>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</si>
  <si>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</si>
  <si>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</si>
  <si>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</si>
  <si>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</si>
  <si>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</si>
  <si>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</si>
  <si>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</si>
  <si>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</si>
  <si>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</si>
  <si>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</si>
  <si>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</si>
  <si>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</si>
  <si>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</si>
  <si>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</si>
  <si>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</si>
  <si>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</si>
  <si>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</si>
  <si>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</si>
  <si>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</si>
  <si>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</si>
  <si>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</si>
  <si>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</si>
  <si>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</si>
  <si>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</si>
  <si>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</si>
  <si>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</si>
  <si>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</si>
  <si>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</si>
  <si>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</si>
  <si>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</si>
  <si>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</si>
  <si>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</si>
  <si>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</si>
  <si>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</si>
  <si>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</si>
  <si>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</si>
  <si>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</si>
  <si>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</si>
  <si>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</si>
  <si>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</si>
  <si>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</si>
  <si>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</si>
  <si>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</si>
  <si>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</si>
  <si>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</si>
  <si>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</si>
  <si>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</si>
  <si>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</si>
  <si>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</si>
  <si>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</si>
  <si>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</si>
  <si>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</si>
  <si>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</si>
  <si>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</si>
  <si>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</si>
  <si>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</si>
  <si>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</si>
  <si>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</si>
  <si>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</si>
  <si>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</si>
  <si>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</si>
  <si>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</si>
  <si>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</si>
  <si>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</si>
  <si>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</si>
  <si>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</si>
  <si>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</si>
  <si>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</si>
  <si>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</si>
  <si>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</si>
  <si>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</si>
  <si>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</si>
  <si>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</si>
  <si>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</si>
  <si>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</si>
  <si>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</si>
  <si>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</si>
  <si>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</si>
  <si>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</si>
  <si>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</si>
  <si>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</si>
  <si>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</si>
  <si>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</si>
  <si>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</si>
  <si>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</si>
  <si>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</si>
  <si>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</si>
  <si>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</si>
  <si>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</si>
  <si>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</si>
  <si>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</si>
  <si>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</si>
  <si>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</si>
  <si>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</si>
  <si>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</si>
  <si>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</si>
  <si>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</si>
  <si>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</si>
  <si>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</si>
  <si>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</si>
  <si>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</si>
  <si>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</si>
  <si>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</si>
  <si>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</si>
  <si>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</si>
  <si>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</si>
  <si>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</si>
  <si>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</si>
  <si>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</si>
  <si>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</si>
  <si>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</si>
  <si>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</si>
  <si>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</si>
  <si>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</si>
  <si>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</si>
  <si>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</si>
  <si>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</si>
  <si>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</si>
  <si>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</si>
  <si>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</si>
  <si>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</si>
  <si>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</si>
  <si>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</si>
  <si>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</si>
  <si>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</si>
  <si>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</si>
  <si>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</si>
  <si>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</si>
  <si>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</si>
  <si>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</si>
  <si>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</si>
  <si>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</si>
  <si>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</si>
  <si>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</si>
  <si>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</si>
  <si>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</si>
  <si>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</si>
  <si>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</si>
  <si>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</si>
  <si>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</si>
  <si>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</si>
  <si>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</si>
  <si>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</si>
  <si>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</si>
  <si>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</si>
  <si>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</si>
  <si>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</si>
  <si>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</si>
  <si>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</si>
  <si>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</si>
  <si>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</si>
  <si>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</si>
  <si>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</si>
  <si>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</si>
  <si>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</si>
  <si>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</si>
  <si>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</si>
  <si>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</si>
  <si>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</si>
  <si>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</si>
  <si>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</si>
  <si>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</si>
  <si>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</si>
  <si>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</si>
  <si>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</si>
  <si>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</si>
  <si>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</si>
  <si>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</si>
  <si>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</si>
  <si>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</si>
  <si>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</si>
  <si>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</si>
  <si>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</si>
  <si>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</si>
  <si>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</si>
  <si>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</si>
  <si>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</si>
  <si>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</si>
  <si>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</si>
  <si>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</si>
  <si>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</si>
  <si>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</si>
  <si>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</si>
  <si>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</si>
  <si>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</si>
  <si>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</si>
  <si>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</si>
  <si>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</si>
  <si>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</si>
  <si>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</si>
  <si>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</si>
  <si>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</si>
  <si>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</si>
  <si>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</si>
  <si>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</si>
  <si>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</si>
  <si>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</si>
  <si>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</si>
  <si>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</si>
  <si>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</si>
  <si>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</si>
  <si>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</si>
  <si>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</si>
  <si>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</si>
  <si>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</si>
  <si>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</si>
  <si>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</si>
  <si>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</si>
  <si>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</si>
  <si>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</si>
  <si>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</si>
  <si>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</si>
  <si>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</si>
  <si>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</si>
  <si>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</si>
  <si>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</si>
  <si>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</si>
  <si>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</si>
  <si>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</si>
  <si>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</si>
  <si>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</si>
  <si>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</si>
  <si>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</si>
  <si>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</si>
  <si>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</si>
  <si>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</si>
  <si>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</si>
  <si>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</si>
  <si>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</si>
  <si>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</si>
  <si>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</si>
  <si>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</si>
  <si>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</si>
  <si>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</si>
  <si>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</si>
  <si>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</si>
  <si>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</si>
  <si>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</si>
  <si>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</si>
  <si>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</si>
  <si>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</si>
  <si>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</si>
  <si>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</si>
  <si>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</si>
  <si>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</si>
  <si>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</si>
  <si>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</si>
  <si>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</si>
  <si>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</si>
  <si>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</si>
  <si>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</si>
  <si>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</si>
  <si>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</si>
  <si>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</si>
  <si>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</si>
  <si>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</si>
  <si>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</si>
  <si>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</si>
  <si>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</si>
  <si>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</si>
  <si>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</si>
  <si>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</si>
  <si>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</si>
  <si>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</si>
  <si>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</si>
  <si>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</si>
  <si>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</si>
  <si>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</si>
  <si>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</si>
  <si>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</si>
  <si>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</si>
  <si>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</si>
  <si>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</si>
  <si>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</si>
  <si>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</si>
  <si>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</si>
  <si>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</si>
  <si>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</si>
  <si>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</si>
  <si>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</si>
  <si>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</si>
  <si>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</si>
  <si>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</si>
  <si>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</si>
  <si>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</si>
  <si>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</si>
  <si>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</si>
  <si>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</si>
  <si>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</si>
  <si>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</si>
  <si>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</si>
  <si>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</si>
  <si>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</si>
  <si>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</si>
  <si>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</si>
  <si>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</si>
  <si>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</si>
  <si>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</si>
  <si>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</si>
  <si>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</si>
  <si>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</si>
  <si>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</si>
  <si>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</si>
  <si>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</si>
  <si>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</si>
  <si>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</si>
  <si>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</si>
  <si>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</si>
  <si>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</si>
  <si>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</si>
  <si>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</si>
  <si>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</si>
  <si>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</si>
  <si>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</si>
  <si>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</si>
  <si>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</si>
  <si>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</si>
  <si>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</si>
  <si>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</si>
  <si>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</si>
  <si>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</si>
  <si>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</si>
  <si>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</si>
  <si>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</si>
  <si>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</si>
  <si>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</si>
  <si>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</si>
  <si>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</si>
  <si>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</si>
  <si>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</si>
  <si>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</si>
  <si>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</si>
  <si>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</si>
  <si>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</si>
  <si>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</si>
  <si>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</si>
  <si>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</si>
  <si>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</si>
  <si>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</si>
  <si>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</si>
  <si>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</si>
  <si>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</si>
  <si>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</si>
  <si>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</si>
  <si>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</si>
  <si>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</si>
  <si>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</si>
  <si>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</si>
  <si>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</si>
  <si>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</si>
  <si>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</si>
  <si>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</si>
  <si>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</si>
  <si>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</si>
  <si>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</si>
  <si>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</si>
  <si>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</si>
  <si>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</si>
  <si>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</si>
  <si>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</si>
  <si>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</si>
  <si>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</si>
  <si>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</si>
  <si>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</si>
  <si>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</si>
  <si>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</si>
  <si>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</si>
  <si>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</si>
  <si>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</si>
  <si>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</si>
  <si>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</si>
  <si>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</si>
  <si>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</si>
  <si>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</si>
  <si>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</si>
  <si>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</si>
  <si>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</si>
  <si>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</si>
  <si>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</si>
  <si>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</si>
  <si>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</si>
  <si>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</si>
  <si>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</si>
  <si>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</si>
  <si>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</si>
  <si>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</si>
  <si>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</si>
  <si>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</si>
  <si>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</si>
  <si>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</si>
  <si>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</si>
  <si>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</si>
  <si>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</si>
  <si>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</si>
  <si>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</si>
  <si>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</si>
  <si>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</si>
  <si>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</si>
  <si>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</si>
  <si>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</si>
  <si>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</si>
  <si>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</si>
  <si>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</si>
  <si>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</si>
  <si>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</si>
  <si>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</si>
  <si>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</si>
  <si>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</si>
  <si>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</si>
  <si>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</si>
  <si>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</si>
  <si>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</si>
  <si>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</si>
  <si>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</si>
  <si>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</si>
  <si>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</si>
  <si>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</si>
  <si>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</si>
  <si>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</si>
  <si>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</si>
  <si>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</si>
  <si>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</si>
  <si>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</si>
  <si>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</si>
  <si>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</si>
  <si>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</si>
  <si>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</si>
  <si>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</si>
  <si>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</si>
  <si>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</si>
  <si>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</si>
  <si>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</si>
  <si>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</si>
  <si>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</si>
  <si>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</si>
  <si>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</si>
  <si>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</si>
  <si>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</si>
  <si>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</si>
  <si>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</si>
  <si>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</si>
  <si>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</si>
  <si>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</si>
  <si>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</si>
  <si>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</si>
  <si>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</si>
  <si>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</si>
  <si>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</si>
  <si>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</si>
  <si>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</si>
  <si>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</si>
  <si>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</si>
  <si>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</si>
  <si>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</si>
  <si>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</si>
  <si>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</si>
  <si>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</si>
  <si>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</si>
  <si>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</si>
  <si>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</si>
  <si>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</si>
  <si>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</si>
  <si>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</si>
  <si>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</si>
  <si>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</si>
  <si>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</si>
  <si>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</si>
  <si>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</si>
  <si>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</si>
  <si>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</si>
  <si>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</si>
  <si>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</si>
  <si>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</si>
  <si>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</si>
  <si>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</si>
  <si>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</si>
  <si>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</si>
  <si>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</si>
  <si>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</si>
  <si>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</si>
  <si>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</si>
  <si>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</si>
  <si>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</si>
  <si>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</si>
  <si>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</si>
  <si>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</si>
  <si>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</si>
  <si>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</si>
  <si>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</si>
  <si>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</si>
  <si>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</si>
  <si>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</si>
  <si>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</si>
  <si>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</si>
  <si>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</si>
  <si>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</si>
  <si>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</si>
  <si>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</si>
  <si>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</si>
  <si>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</si>
  <si>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</si>
  <si>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</si>
  <si>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</si>
  <si>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</si>
  <si>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</si>
  <si>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</si>
  <si>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</si>
  <si>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</si>
  <si>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</si>
  <si>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</si>
  <si>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</si>
  <si>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</si>
  <si>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</si>
  <si>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</si>
  <si>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</si>
  <si>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</si>
  <si>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</si>
  <si>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</si>
  <si>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</si>
  <si>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</si>
  <si>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</si>
  <si>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</si>
  <si>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</si>
  <si>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</si>
  <si>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</si>
  <si>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</si>
  <si>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</si>
  <si>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</si>
  <si>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</si>
  <si>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</si>
  <si>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</si>
  <si>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</si>
  <si>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</si>
  <si>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</si>
  <si>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</si>
  <si>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</si>
  <si>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</si>
  <si>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</si>
  <si>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</si>
  <si>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</si>
  <si>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</si>
  <si>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</si>
  <si>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</si>
  <si>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</si>
  <si>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</si>
  <si>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</si>
  <si>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</si>
  <si>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</si>
  <si>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</si>
  <si>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</si>
  <si>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</si>
  <si>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</si>
  <si>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</si>
  <si>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</si>
  <si>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</si>
  <si>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</si>
  <si>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</si>
  <si>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</si>
  <si>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</si>
  <si>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</si>
  <si>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</si>
  <si>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</si>
  <si>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</si>
  <si>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</si>
  <si>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</si>
  <si>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</si>
  <si>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</si>
  <si>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</si>
  <si>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</si>
  <si>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</si>
  <si>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</si>
  <si>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</si>
  <si>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</si>
  <si>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</si>
  <si>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</si>
  <si>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</si>
  <si>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</si>
  <si>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</si>
  <si>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</si>
  <si>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</si>
  <si>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</si>
  <si>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</si>
  <si>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</si>
  <si>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</si>
  <si>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</si>
  <si>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</si>
  <si>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</si>
  <si>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</si>
  <si>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</si>
  <si>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</si>
  <si>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</si>
  <si>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</si>
  <si>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</si>
  <si>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</si>
  <si>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</si>
  <si>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</si>
  <si>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</si>
  <si>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</si>
  <si>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</si>
  <si>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</si>
  <si>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</si>
  <si>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</si>
  <si>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</si>
  <si>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</si>
  <si>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</si>
  <si>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</si>
  <si>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</si>
  <si>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</si>
  <si>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</si>
  <si>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</si>
  <si>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</si>
  <si>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</si>
  <si>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</si>
  <si>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</si>
  <si>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</si>
  <si>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</si>
  <si>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</si>
  <si>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</si>
  <si>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</si>
  <si>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</si>
  <si>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</si>
  <si>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</si>
  <si>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</si>
  <si>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</si>
  <si>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</si>
  <si>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</si>
  <si>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</si>
  <si>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</si>
  <si>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</si>
  <si>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</si>
  <si>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</si>
  <si>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</si>
  <si>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</si>
  <si>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</si>
  <si>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</si>
  <si>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</si>
  <si>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</si>
  <si>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</si>
  <si>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</si>
  <si>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</si>
  <si>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</si>
  <si>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</si>
  <si>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</si>
  <si>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</si>
  <si>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</si>
  <si>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</si>
  <si>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</si>
  <si>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</si>
  <si>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</si>
  <si>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</si>
  <si>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</si>
  <si>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</si>
  <si>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</si>
  <si>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</si>
  <si>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</si>
  <si>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</si>
  <si>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</si>
  <si>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</si>
  <si>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</si>
  <si>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</si>
  <si>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</si>
  <si>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</si>
  <si>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</si>
  <si>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</si>
  <si>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</si>
  <si>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</si>
  <si>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</si>
  <si>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</si>
  <si>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</si>
  <si>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</si>
  <si>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</si>
  <si>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</si>
  <si>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</si>
  <si>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</si>
  <si>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</si>
  <si>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</si>
  <si>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</si>
  <si>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</si>
  <si>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</si>
  <si>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</si>
  <si>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</si>
  <si>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</si>
  <si>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</si>
  <si>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</si>
  <si>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</si>
  <si>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</si>
  <si>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</si>
  <si>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</si>
  <si>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</si>
  <si>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</si>
  <si>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</si>
  <si>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</si>
  <si>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</si>
  <si>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</si>
  <si>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</si>
  <si>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</si>
  <si>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</si>
  <si>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</si>
  <si>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</si>
  <si>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</si>
  <si>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</si>
  <si>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</si>
  <si>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</si>
  <si>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</si>
  <si>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</si>
  <si>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</si>
  <si>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</si>
  <si>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</si>
  <si>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</si>
  <si>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</si>
  <si>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</si>
  <si>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</si>
  <si>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</si>
  <si>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</si>
  <si>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</si>
  <si>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</si>
  <si>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</si>
  <si>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</si>
  <si>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</si>
  <si>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</si>
  <si>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</si>
  <si>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</si>
  <si>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</si>
  <si>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</si>
  <si>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</si>
  <si>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</si>
  <si>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</si>
  <si>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</si>
  <si>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</si>
  <si>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</si>
  <si>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</si>
  <si>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</si>
  <si>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</si>
  <si>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</si>
  <si>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</si>
  <si>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</si>
  <si>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</si>
  <si>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</si>
  <si>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</si>
  <si>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</si>
  <si>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</si>
  <si>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</si>
  <si>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</si>
  <si>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</si>
  <si>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</si>
  <si>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</si>
  <si>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</si>
  <si>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</si>
  <si>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</si>
  <si>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</si>
  <si>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</si>
  <si>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</si>
  <si>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</si>
  <si>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</si>
  <si>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</si>
  <si>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</si>
  <si>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</si>
  <si>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</si>
  <si>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</si>
  <si>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</si>
  <si>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</si>
  <si>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</si>
  <si>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</si>
  <si>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</si>
  <si>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</si>
  <si>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</si>
  <si>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</si>
  <si>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</si>
  <si>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</si>
  <si>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</si>
  <si>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</si>
  <si>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</si>
  <si>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</si>
  <si>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</si>
  <si>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</si>
  <si>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</si>
  <si>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</si>
  <si>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</si>
  <si>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</si>
  <si>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</si>
  <si>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</si>
  <si>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</si>
  <si>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</si>
  <si>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</si>
  <si>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</si>
  <si>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</si>
  <si>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</si>
  <si>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</si>
  <si>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</si>
  <si>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</si>
  <si>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</si>
  <si>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</si>
  <si>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</si>
  <si>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</si>
  <si>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</si>
  <si>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</si>
  <si>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</si>
  <si>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</si>
  <si>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</si>
  <si>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</si>
  <si>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</si>
  <si>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</si>
  <si>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</si>
  <si>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</si>
  <si>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</si>
  <si>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</si>
  <si>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</si>
  <si>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</si>
  <si>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</si>
  <si>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</si>
  <si>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</si>
  <si>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</si>
  <si>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</si>
  <si>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</si>
  <si>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</si>
  <si>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</si>
  <si>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</si>
  <si>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</si>
  <si>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</si>
  <si>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</si>
  <si>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</si>
  <si>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</si>
  <si>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</si>
  <si>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</si>
  <si>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</si>
  <si>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</si>
  <si>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</si>
  <si>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</si>
  <si>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</si>
  <si>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</si>
  <si>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</si>
  <si>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</si>
  <si>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</si>
  <si>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</si>
  <si>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</si>
  <si>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</si>
  <si>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</si>
  <si>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</si>
  <si>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</si>
  <si>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</si>
  <si>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</si>
  <si>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</si>
  <si>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</si>
  <si>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</si>
  <si>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</si>
  <si>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</si>
  <si>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</si>
  <si>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</si>
  <si>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</si>
  <si>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</si>
  <si>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</si>
  <si>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</si>
  <si>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</si>
  <si>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</si>
  <si>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</si>
  <si>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</si>
  <si>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</si>
  <si>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</si>
  <si>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</si>
  <si>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</si>
  <si>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</si>
  <si>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</si>
  <si>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</si>
  <si>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</si>
  <si>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</si>
  <si>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</si>
  <si>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</si>
  <si>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</si>
  <si>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</si>
  <si>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</si>
  <si>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</si>
  <si>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</si>
  <si>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</si>
  <si>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</si>
  <si>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</si>
  <si>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</si>
  <si>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</si>
  <si>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</si>
  <si>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</si>
  <si>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</si>
  <si>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</si>
  <si>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</si>
  <si>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</si>
  <si>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</si>
  <si>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</si>
  <si>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</si>
  <si>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</si>
  <si>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</si>
  <si>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</si>
  <si>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</si>
  <si>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</si>
  <si>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</si>
  <si>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</si>
  <si>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</si>
  <si>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</si>
  <si>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</si>
  <si>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</si>
  <si>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</si>
  <si>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</si>
  <si>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</si>
  <si>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</si>
  <si>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</si>
  <si>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</si>
  <si>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</si>
  <si>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</si>
  <si>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</si>
  <si>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</si>
  <si>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</si>
  <si>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</si>
  <si>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</si>
  <si>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</si>
  <si>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</si>
  <si>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</si>
  <si>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</si>
  <si>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</si>
  <si>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</si>
  <si>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</si>
  <si>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</si>
  <si>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</si>
  <si>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</si>
  <si>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</si>
  <si>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</si>
  <si>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</si>
  <si>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</si>
  <si>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</si>
  <si>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</si>
  <si>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</si>
  <si>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</si>
  <si>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</si>
  <si>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</si>
  <si>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</si>
  <si>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</si>
  <si>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</si>
  <si>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</si>
  <si>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</si>
  <si>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</si>
  <si>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</si>
  <si>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</si>
  <si>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</si>
  <si>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</si>
  <si>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</si>
  <si>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</si>
  <si>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</si>
  <si>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</si>
  <si>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</si>
  <si>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</si>
  <si>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</si>
  <si>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</si>
  <si>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</si>
  <si>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</si>
  <si>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</si>
  <si>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</si>
  <si>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</si>
  <si>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</si>
  <si>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</si>
  <si>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</si>
  <si>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</si>
  <si>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</si>
  <si>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</si>
  <si>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</si>
  <si>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</si>
  <si>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</si>
  <si>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</si>
  <si>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</si>
  <si>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</si>
  <si>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</si>
  <si>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</si>
  <si>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</si>
  <si>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</si>
  <si>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</si>
  <si>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</si>
  <si>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</si>
  <si>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</si>
  <si>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</si>
  <si>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</si>
  <si>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</si>
  <si>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</si>
  <si>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</si>
  <si>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</si>
  <si>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</si>
  <si>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</si>
  <si>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</si>
  <si>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</si>
  <si>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</si>
  <si>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</si>
  <si>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</si>
  <si>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</si>
  <si>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</si>
  <si>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</si>
  <si>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</si>
  <si>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</si>
  <si>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</si>
  <si>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</si>
  <si>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</si>
  <si>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</si>
  <si>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</si>
  <si>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</si>
  <si>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</si>
  <si>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</si>
  <si>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</si>
  <si>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</si>
  <si>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</si>
  <si>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</si>
  <si>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</si>
  <si>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</si>
  <si>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</si>
  <si>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</si>
  <si>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</si>
  <si>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</si>
  <si>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</si>
  <si>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</si>
  <si>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</si>
  <si>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</si>
  <si>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</si>
  <si>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</si>
  <si>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</si>
  <si>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</si>
  <si>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</si>
  <si>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</si>
  <si>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</si>
  <si>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</si>
  <si>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</si>
  <si>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</si>
  <si>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</si>
  <si>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</si>
  <si>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</si>
  <si>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</si>
  <si>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</si>
  <si>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</si>
  <si>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</si>
  <si>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</si>
  <si>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</si>
  <si>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</si>
  <si>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</si>
  <si>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</si>
  <si>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</si>
  <si>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</si>
  <si>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</si>
  <si>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</si>
  <si>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</si>
  <si>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</si>
  <si>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</si>
  <si>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</si>
  <si>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</si>
  <si>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</si>
  <si>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</si>
  <si>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</si>
  <si>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</si>
  <si>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</si>
  <si>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</si>
  <si>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</si>
  <si>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</si>
  <si>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</si>
  <si>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</si>
  <si>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</si>
  <si>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</si>
  <si>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</si>
  <si>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</si>
  <si>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</si>
  <si>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</si>
  <si>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</si>
  <si>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</si>
  <si>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</si>
  <si>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</si>
  <si>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</si>
  <si>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</si>
  <si>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</si>
  <si>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</si>
  <si>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</si>
  <si>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</si>
  <si>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</si>
  <si>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</si>
  <si>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</si>
  <si>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</si>
  <si>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</si>
  <si>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</si>
  <si>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</si>
  <si>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</si>
  <si>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</si>
  <si>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</si>
  <si>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</si>
  <si>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</si>
  <si>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</si>
  <si>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</si>
  <si>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</si>
  <si>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</si>
  <si>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</si>
  <si>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</si>
  <si>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</si>
  <si>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</si>
  <si>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</si>
  <si>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</si>
  <si>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</si>
  <si>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</si>
  <si>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</si>
  <si>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</si>
  <si>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</si>
  <si>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</si>
  <si>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</si>
  <si>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</si>
  <si>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</si>
  <si>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</si>
  <si>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</si>
  <si>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</si>
  <si>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</si>
  <si>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</si>
  <si>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</si>
  <si>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</si>
  <si>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</si>
  <si>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</si>
  <si>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</si>
  <si>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</si>
  <si>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</si>
  <si>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</si>
  <si>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</si>
  <si>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</si>
  <si>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</si>
  <si>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</si>
  <si>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</si>
  <si>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</si>
  <si>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</si>
  <si>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</si>
  <si>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</si>
  <si>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</si>
  <si>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</si>
  <si>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</si>
  <si>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</si>
  <si>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</si>
  <si>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</si>
  <si>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</si>
  <si>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</si>
  <si>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</si>
  <si>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</si>
  <si>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</si>
  <si>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</si>
  <si>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</si>
  <si>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</si>
  <si>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</si>
  <si>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</si>
  <si>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</si>
  <si>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</si>
  <si>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</si>
  <si>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</si>
  <si>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</si>
  <si>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</si>
  <si>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</si>
  <si>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</si>
  <si>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</si>
  <si>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</si>
  <si>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</si>
  <si>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</si>
  <si>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</si>
  <si>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</si>
  <si>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</si>
  <si>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</si>
  <si>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</si>
  <si>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</si>
  <si>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</si>
  <si>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</si>
  <si>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</si>
  <si>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</si>
  <si>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</si>
  <si>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</si>
  <si>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</si>
  <si>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</si>
  <si>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</si>
  <si>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</si>
  <si>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</si>
  <si>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</si>
  <si>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</si>
  <si>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</si>
  <si>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</si>
  <si>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</si>
  <si>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</si>
  <si>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</si>
  <si>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</si>
  <si>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</si>
  <si>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</si>
  <si>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</si>
  <si>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</si>
  <si>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</si>
  <si>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</si>
  <si>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</si>
  <si>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</si>
  <si>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</si>
  <si>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</si>
  <si>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</si>
  <si>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</si>
  <si>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</si>
  <si>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</si>
  <si>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</si>
  <si>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</si>
  <si>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</si>
  <si>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</si>
  <si>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</si>
  <si>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</si>
  <si>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</si>
  <si>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</si>
  <si>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</si>
  <si>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</si>
  <si>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</si>
  <si>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</si>
  <si>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</si>
  <si>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</si>
  <si>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</si>
  <si>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</si>
  <si>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</si>
  <si>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</si>
  <si>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</si>
  <si>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</si>
  <si>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</si>
  <si>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</si>
  <si>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</si>
  <si>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</si>
  <si>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</si>
  <si>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</si>
  <si>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</si>
  <si>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</si>
  <si>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</si>
  <si>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</si>
  <si>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</si>
  <si>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</si>
  <si>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</si>
  <si>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</si>
  <si>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</si>
  <si>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</si>
  <si>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</si>
  <si>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</si>
  <si>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</si>
  <si>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</si>
  <si>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</si>
  <si>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</si>
  <si>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</si>
  <si>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</si>
  <si>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</si>
  <si>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</si>
  <si>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</si>
  <si>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</si>
  <si>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</si>
  <si>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</si>
  <si>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</si>
  <si>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</si>
  <si>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</si>
  <si>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</si>
  <si>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</si>
  <si>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</si>
  <si>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</si>
  <si>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</si>
  <si>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</si>
  <si>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</si>
  <si>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</si>
  <si>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</si>
  <si>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</si>
  <si>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</si>
  <si>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</si>
  <si>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</si>
  <si>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</si>
  <si>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</si>
  <si>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</si>
  <si>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</si>
  <si>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</si>
  <si>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</si>
  <si>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</si>
  <si>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</si>
  <si>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</si>
  <si>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</si>
  <si>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</si>
  <si>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</si>
  <si>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</si>
  <si>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</si>
  <si>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</si>
  <si>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</si>
  <si>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</si>
  <si>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</si>
  <si>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</si>
  <si>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</si>
  <si>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</si>
  <si>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</si>
  <si>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</si>
  <si>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</si>
  <si>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</si>
  <si>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</si>
  <si>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</si>
  <si>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</si>
  <si>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</si>
  <si>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</si>
  <si>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</si>
  <si>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</si>
  <si>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</si>
  <si>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</si>
  <si>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</si>
  <si>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</si>
  <si>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</si>
  <si>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</si>
  <si>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</si>
  <si>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</si>
  <si>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</si>
  <si>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</si>
  <si>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</si>
  <si>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</si>
  <si>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</si>
  <si>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</si>
  <si>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</si>
  <si>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</si>
  <si>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</si>
  <si>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</si>
  <si>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</si>
  <si>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</si>
  <si>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</si>
  <si>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</si>
  <si>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</si>
  <si>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</si>
  <si>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</si>
  <si>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</si>
  <si>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</si>
  <si>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</si>
  <si>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</si>
  <si>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</si>
  <si>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</si>
  <si>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</si>
  <si>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</si>
  <si>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</si>
  <si>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</si>
  <si>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</si>
  <si>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</si>
  <si>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</si>
  <si>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</si>
  <si>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</si>
  <si>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</si>
  <si>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</si>
  <si>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</si>
  <si>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</si>
  <si>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</si>
  <si>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</si>
  <si>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</si>
  <si>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</si>
  <si>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</si>
  <si>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</si>
  <si>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</si>
  <si>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</si>
  <si>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</si>
  <si>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</si>
  <si>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</si>
  <si>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</si>
  <si>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</si>
  <si>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</si>
  <si>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</si>
  <si>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</si>
  <si>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</si>
  <si>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</si>
  <si>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</si>
  <si>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</si>
  <si>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</si>
  <si>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</si>
  <si>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</si>
  <si>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</si>
  <si>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</si>
  <si>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</si>
  <si>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</si>
  <si>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</si>
  <si>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</si>
  <si>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</si>
  <si>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</si>
  <si>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</si>
  <si>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</si>
  <si>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</si>
  <si>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</si>
  <si>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</si>
  <si>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</si>
  <si>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</si>
  <si>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</si>
  <si>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</si>
  <si>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</si>
  <si>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</si>
  <si>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</si>
  <si>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</si>
  <si>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</si>
  <si>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</si>
  <si>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</si>
  <si>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</si>
  <si>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</si>
  <si>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</si>
  <si>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</si>
  <si>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</si>
  <si>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</si>
  <si>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</si>
  <si>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</si>
  <si>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</si>
  <si>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</si>
  <si>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</si>
  <si>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</si>
  <si>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</si>
  <si>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</si>
  <si>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</si>
  <si>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</si>
  <si>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</si>
  <si>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</si>
  <si>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</si>
  <si>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</si>
  <si>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</si>
  <si>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</si>
  <si>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</si>
  <si>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</si>
  <si>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</si>
  <si>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</si>
  <si>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</si>
  <si>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</si>
  <si>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</si>
  <si>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</si>
  <si>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</si>
  <si>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</si>
  <si>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</si>
  <si>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</si>
  <si>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</si>
  <si>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</si>
  <si>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</si>
  <si>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</si>
  <si>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</si>
  <si>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</si>
  <si>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</si>
  <si>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</si>
  <si>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</si>
  <si>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</si>
  <si>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</si>
  <si>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</si>
  <si>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</si>
  <si>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</si>
  <si>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</si>
  <si>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</si>
  <si>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</si>
  <si>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</si>
  <si>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</si>
  <si>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</si>
  <si>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</si>
  <si>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</si>
  <si>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</si>
  <si>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</si>
  <si>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</si>
  <si>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</si>
  <si>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</si>
  <si>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</si>
  <si>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</si>
  <si>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</si>
  <si>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</si>
  <si>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</si>
  <si>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</si>
  <si>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</si>
  <si>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</si>
  <si>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</si>
  <si>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</si>
  <si>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</si>
  <si>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</si>
  <si>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</si>
  <si>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</si>
  <si>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</si>
  <si>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</si>
  <si>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</si>
  <si>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</si>
  <si>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</si>
  <si>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</si>
  <si>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</si>
  <si>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</si>
  <si>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</si>
  <si>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</si>
  <si>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</si>
  <si>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</si>
  <si>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</si>
  <si>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</si>
  <si>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</si>
  <si>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</si>
  <si>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</si>
  <si>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</si>
  <si>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</si>
  <si>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</si>
  <si>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</si>
  <si>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</si>
  <si>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</si>
  <si>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</si>
  <si>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</si>
  <si>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</si>
  <si>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</si>
  <si>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</si>
  <si>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</si>
  <si>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</si>
  <si>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</si>
  <si>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</si>
  <si>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</si>
  <si>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</si>
  <si>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</si>
  <si>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</si>
  <si>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</si>
  <si>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</si>
  <si>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</si>
  <si>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</si>
  <si>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</si>
  <si>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</si>
  <si>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</si>
  <si>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</si>
  <si>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</si>
  <si>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</si>
  <si>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</si>
  <si>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</si>
  <si>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</si>
  <si>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</si>
  <si>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</si>
  <si>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</si>
  <si>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</si>
  <si>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</si>
  <si>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</si>
  <si>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</si>
  <si>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</si>
  <si>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</si>
  <si>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</si>
  <si>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</si>
  <si>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</si>
  <si>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</si>
  <si>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</si>
  <si>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</si>
  <si>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</si>
  <si>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</si>
  <si>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</si>
  <si>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</si>
  <si>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</si>
  <si>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</si>
  <si>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</si>
  <si>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</si>
  <si>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</si>
  <si>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</si>
  <si>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</si>
  <si>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</si>
  <si>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</si>
  <si>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</si>
  <si>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</si>
  <si>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</si>
  <si>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</si>
  <si>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</si>
  <si>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</si>
  <si>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</si>
  <si>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</si>
  <si>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</si>
  <si>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</si>
  <si>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</si>
  <si>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</si>
  <si>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</si>
  <si>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</si>
  <si>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</si>
  <si>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</si>
  <si>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</si>
  <si>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</si>
  <si>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</si>
  <si>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</si>
  <si>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</si>
  <si>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</si>
  <si>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</si>
  <si>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</si>
  <si>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</si>
  <si>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</si>
  <si>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</si>
  <si>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</si>
  <si>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</si>
  <si>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</si>
  <si>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</si>
  <si>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</si>
  <si>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</si>
  <si>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</si>
  <si>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</si>
  <si>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</si>
  <si>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</si>
  <si>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</si>
  <si>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</si>
  <si>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</si>
  <si>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</si>
  <si>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</si>
  <si>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</si>
  <si>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</si>
  <si>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</si>
  <si>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</si>
  <si>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</si>
  <si>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</si>
  <si>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</si>
  <si>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</si>
  <si>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</si>
  <si>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</si>
  <si>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</si>
  <si>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</si>
  <si>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</si>
  <si>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</si>
  <si>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</si>
  <si>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</si>
  <si>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</si>
  <si>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</si>
  <si>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</si>
  <si>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</si>
  <si>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</si>
  <si>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</si>
  <si>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</si>
  <si>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</si>
  <si>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</si>
  <si>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</si>
  <si>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</si>
  <si>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</si>
  <si>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</si>
  <si>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</si>
  <si>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</si>
  <si>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</si>
  <si>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</si>
  <si>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</si>
  <si>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</si>
  <si>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</si>
  <si>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</si>
  <si>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</si>
  <si>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</si>
  <si>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</si>
  <si>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</si>
  <si>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</si>
  <si>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</si>
  <si>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</si>
  <si>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</si>
  <si>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</si>
  <si>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</si>
  <si>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</si>
  <si>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</si>
  <si>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</si>
  <si>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</si>
  <si>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</si>
  <si>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</si>
  <si>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</si>
  <si>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</si>
  <si>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</si>
  <si>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</si>
  <si>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</si>
  <si>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</si>
  <si>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</si>
  <si>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</si>
  <si>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</si>
  <si>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</si>
  <si>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</si>
  <si>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</si>
  <si>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</si>
  <si>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</si>
  <si>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</si>
  <si>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</si>
  <si>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</si>
  <si>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</si>
  <si>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</si>
  <si>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</si>
  <si>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</si>
  <si>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</si>
  <si>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</si>
  <si>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</si>
  <si>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</si>
  <si>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</si>
  <si>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</si>
  <si>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</si>
  <si>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</si>
  <si>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</si>
  <si>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</si>
  <si>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</si>
  <si>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</si>
  <si>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</si>
  <si>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</si>
  <si>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</si>
  <si>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</si>
  <si>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</si>
  <si>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</si>
  <si>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</si>
  <si>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</si>
  <si>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</si>
  <si>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</si>
  <si>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</si>
  <si>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</si>
  <si>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</si>
  <si>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</si>
  <si>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</si>
  <si>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</si>
  <si>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</si>
  <si>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</si>
  <si>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</si>
  <si>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</si>
  <si>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</si>
  <si>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</si>
  <si>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</si>
  <si>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</si>
  <si>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</si>
  <si>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</si>
  <si>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</si>
  <si>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</si>
  <si>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</si>
  <si>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</si>
  <si>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</si>
  <si>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</si>
  <si>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</si>
  <si>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</si>
  <si>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</si>
  <si>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</si>
  <si>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</si>
  <si>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</si>
  <si>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</si>
  <si>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</si>
  <si>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</si>
  <si>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</si>
  <si>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</si>
  <si>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</si>
  <si>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</si>
  <si>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</si>
  <si>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</si>
  <si>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</si>
  <si>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</si>
  <si>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</si>
  <si>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</si>
  <si>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</si>
  <si>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</si>
  <si>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</si>
  <si>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</si>
  <si>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</si>
  <si>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</si>
  <si>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</si>
  <si>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</si>
  <si>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</si>
  <si>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</si>
  <si>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</si>
  <si>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</si>
  <si>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</si>
  <si>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</si>
  <si>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</si>
  <si>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</si>
  <si>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</si>
  <si>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</si>
  <si>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</si>
  <si>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</si>
  <si>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</si>
  <si>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</si>
  <si>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</si>
  <si>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</si>
  <si>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</si>
  <si>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</si>
  <si>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</si>
  <si>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</si>
  <si>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</si>
  <si>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</si>
  <si>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</si>
  <si>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</si>
  <si>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</si>
  <si>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</si>
  <si>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</si>
  <si>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</si>
  <si>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</si>
  <si>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</si>
  <si>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</si>
  <si>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</si>
  <si>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</si>
  <si>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</si>
  <si>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</si>
  <si>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</si>
  <si>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</si>
  <si>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</si>
  <si>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</si>
  <si>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</si>
  <si>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</si>
  <si>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</si>
  <si>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</si>
  <si>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</si>
  <si>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</si>
  <si>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</si>
  <si>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</si>
  <si>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</si>
  <si>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</si>
  <si>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</si>
  <si>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</si>
  <si>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</si>
  <si>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</si>
  <si>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</si>
  <si>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</si>
  <si>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</si>
  <si>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</si>
  <si>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</si>
  <si>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</si>
  <si>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</si>
  <si>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</si>
  <si>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</si>
  <si>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</si>
  <si>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</si>
  <si>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</si>
  <si>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</si>
  <si>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</si>
  <si>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</si>
  <si>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</si>
  <si>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</si>
  <si>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</si>
  <si>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</si>
  <si>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</si>
  <si>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</si>
  <si>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</si>
  <si>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</si>
  <si>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</si>
  <si>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</si>
  <si>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</si>
  <si>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</si>
  <si>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</si>
  <si>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</si>
  <si>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</si>
  <si>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</si>
  <si>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</si>
  <si>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</si>
  <si>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</si>
  <si>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</si>
  <si>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</si>
  <si>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</si>
  <si>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</si>
  <si>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</si>
  <si>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</si>
  <si>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</si>
  <si>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</si>
  <si>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</si>
  <si>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</si>
  <si>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</si>
  <si>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</si>
  <si>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</si>
  <si>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</si>
  <si>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</si>
  <si>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</si>
  <si>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</si>
  <si>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</si>
  <si>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</si>
  <si>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</si>
  <si>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</si>
  <si>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</si>
  <si>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</si>
  <si>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</si>
  <si>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</si>
  <si>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</si>
  <si>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</si>
  <si>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</si>
  <si>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</si>
  <si>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</si>
  <si>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</si>
  <si>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</si>
  <si>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</si>
  <si>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</si>
  <si>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</si>
  <si>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</si>
  <si>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</si>
  <si>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</si>
  <si>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</si>
  <si>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</si>
  <si>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</si>
  <si>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</si>
  <si>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</si>
  <si>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</si>
  <si>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</si>
  <si>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</si>
  <si>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</si>
  <si>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</si>
  <si>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</si>
  <si>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</si>
  <si>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</si>
  <si>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</si>
  <si>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</si>
  <si>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</si>
  <si>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</si>
  <si>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</si>
  <si>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</si>
  <si>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</si>
  <si>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</si>
  <si>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</si>
  <si>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</si>
  <si>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</si>
  <si>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</si>
  <si>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</si>
  <si>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</si>
  <si>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</si>
  <si>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</si>
  <si>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</si>
  <si>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</si>
  <si>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</si>
  <si>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</si>
  <si>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</si>
  <si>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</si>
  <si>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</si>
  <si>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</si>
  <si>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</si>
  <si>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</si>
  <si>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</si>
  <si>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</si>
  <si>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</si>
  <si>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</si>
  <si>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</si>
  <si>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</si>
  <si>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</si>
  <si>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</si>
  <si>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</si>
  <si>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</si>
  <si>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</si>
  <si>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</si>
  <si>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</si>
  <si>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</si>
  <si>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</si>
  <si>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</si>
  <si>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</si>
  <si>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</si>
  <si>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</si>
  <si>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</si>
  <si>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</si>
  <si>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</si>
  <si>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</si>
  <si>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</si>
  <si>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</si>
  <si>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</si>
  <si>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</si>
  <si>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</si>
  <si>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</si>
  <si>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</si>
  <si>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</si>
  <si>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</si>
  <si>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</si>
  <si>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</si>
  <si>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</si>
  <si>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</si>
  <si>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</si>
  <si>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</si>
  <si>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</si>
  <si>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</si>
  <si>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</si>
  <si>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</si>
  <si>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</si>
  <si>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</si>
  <si>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</si>
  <si>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</si>
  <si>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</si>
  <si>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</si>
  <si>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</si>
  <si>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</si>
  <si>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</si>
  <si>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</si>
  <si>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</si>
  <si>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</si>
  <si>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</si>
  <si>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</si>
  <si>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</si>
  <si>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</si>
  <si>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</si>
  <si>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</si>
  <si>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</si>
  <si>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</si>
  <si>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</si>
  <si>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</si>
  <si>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</si>
  <si>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</si>
  <si>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</si>
  <si>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</si>
  <si>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</si>
  <si>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</si>
  <si>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</si>
  <si>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</si>
  <si>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</si>
  <si>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</si>
  <si>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</si>
  <si>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</si>
  <si>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</si>
  <si>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</si>
  <si>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</si>
  <si>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</si>
  <si>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</si>
  <si>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</si>
  <si>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</si>
  <si>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</si>
  <si>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</si>
  <si>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</si>
  <si>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</si>
  <si>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</si>
  <si>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</si>
  <si>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</si>
  <si>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</si>
  <si>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</si>
  <si>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</si>
  <si>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</si>
  <si>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</si>
  <si>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</si>
  <si>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</si>
  <si>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</si>
  <si>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</si>
  <si>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</si>
  <si>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</si>
  <si>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</si>
  <si>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</si>
  <si>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</si>
  <si>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</si>
  <si>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</si>
  <si>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</si>
  <si>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</si>
  <si>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</si>
  <si>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</si>
  <si>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</si>
  <si>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</si>
  <si>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</si>
  <si>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</si>
  <si>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</si>
  <si>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</si>
  <si>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</si>
  <si>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</si>
  <si>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</si>
  <si>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</si>
  <si>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</si>
  <si>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</si>
  <si>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</si>
  <si>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</si>
  <si>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</si>
  <si>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</si>
  <si>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</si>
  <si>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</si>
  <si>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</si>
  <si>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</si>
  <si>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</si>
  <si>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</si>
  <si>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</si>
  <si>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</si>
  <si>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</si>
  <si>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</si>
  <si>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</si>
  <si>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</si>
  <si>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</si>
  <si>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</si>
  <si>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</si>
  <si>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</si>
  <si>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</si>
  <si>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</si>
  <si>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</si>
  <si>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</si>
  <si>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</si>
  <si>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</si>
  <si>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</si>
  <si>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</si>
  <si>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</si>
  <si>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</si>
  <si>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</si>
  <si>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</si>
  <si>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</si>
  <si>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</si>
  <si>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</si>
  <si>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</si>
  <si>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</si>
  <si>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</si>
  <si>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</si>
  <si>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</si>
  <si>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</si>
  <si>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</si>
  <si>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</si>
  <si>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</si>
  <si>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</si>
  <si>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</si>
  <si>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</si>
  <si>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</si>
  <si>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</si>
  <si>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</si>
  <si>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</si>
  <si>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</si>
  <si>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</si>
  <si>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</si>
  <si>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</si>
  <si>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</si>
  <si>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</si>
  <si>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</si>
  <si>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</si>
  <si>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</si>
  <si>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</si>
  <si>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</si>
  <si>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</si>
  <si>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</si>
  <si>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</si>
  <si>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</si>
  <si>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</si>
  <si>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</si>
  <si>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</si>
  <si>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</si>
  <si>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</si>
  <si>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</si>
  <si>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</si>
  <si>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</si>
  <si>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</si>
  <si>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</si>
  <si>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</si>
  <si>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</si>
  <si>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</si>
  <si>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</si>
  <si>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</si>
  <si>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</si>
  <si>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</si>
  <si>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</si>
  <si>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</si>
  <si>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</si>
  <si>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</si>
  <si>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</si>
  <si>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</si>
  <si>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</si>
  <si>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</si>
  <si>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</si>
  <si>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</si>
  <si>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</si>
  <si>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</si>
  <si>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</si>
  <si>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</si>
  <si>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</si>
  <si>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</si>
  <si>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</si>
  <si>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</si>
  <si>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</si>
  <si>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</si>
  <si>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</si>
  <si>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</si>
  <si>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</si>
  <si>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</si>
  <si>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</si>
  <si>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</si>
  <si>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</si>
  <si>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</si>
  <si>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</si>
  <si>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</si>
  <si>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</si>
  <si>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</si>
  <si>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</si>
  <si>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</si>
  <si>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</si>
  <si>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</si>
  <si>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</si>
  <si>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</si>
  <si>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</si>
  <si>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</si>
  <si>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</si>
  <si>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</si>
  <si>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</si>
  <si>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</si>
  <si>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</si>
  <si>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</si>
  <si>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</si>
  <si>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</si>
  <si>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</si>
  <si>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</si>
  <si>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</si>
  <si>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</si>
  <si>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</si>
  <si>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</si>
  <si>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</si>
  <si>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</si>
  <si>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</si>
  <si>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</si>
  <si>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</si>
  <si>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</si>
  <si>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</si>
  <si>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</si>
  <si>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</si>
  <si>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</si>
  <si>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</si>
  <si>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</si>
  <si>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</si>
  <si>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</si>
  <si>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</si>
  <si>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</si>
  <si>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</si>
  <si>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</si>
  <si>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</si>
  <si>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</si>
  <si>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</si>
  <si>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</si>
  <si>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</si>
  <si>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</si>
  <si>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</si>
  <si>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</si>
  <si>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</si>
  <si>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</si>
  <si>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</si>
  <si>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</si>
  <si>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</si>
  <si>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</si>
  <si>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</si>
  <si>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</si>
  <si>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</si>
  <si>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</si>
  <si>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</si>
  <si>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</si>
  <si>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</si>
  <si>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</si>
  <si>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</si>
  <si>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</si>
  <si>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</si>
  <si>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</si>
  <si>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</si>
  <si>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</si>
  <si>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</si>
  <si>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</si>
  <si>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</si>
  <si>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</si>
  <si>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</si>
  <si>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</si>
  <si>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</si>
  <si>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</si>
  <si>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</si>
  <si>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</si>
  <si>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</si>
  <si>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</si>
  <si>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</si>
  <si>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</si>
  <si>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</si>
  <si>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</si>
  <si>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</si>
  <si>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</si>
  <si>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</si>
  <si>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</si>
  <si>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</si>
  <si>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</si>
  <si>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</si>
  <si>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</si>
  <si>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</si>
  <si>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</si>
  <si>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</si>
  <si>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</si>
  <si>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</si>
  <si>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</si>
  <si>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</si>
  <si>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</si>
  <si>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</si>
  <si>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</si>
  <si>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</si>
  <si>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</si>
  <si>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</si>
  <si>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</si>
  <si>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</si>
  <si>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</si>
  <si>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</si>
  <si>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</si>
  <si>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</si>
  <si>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</si>
  <si>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</si>
  <si>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</si>
  <si>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</si>
  <si>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</si>
  <si>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</si>
  <si>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</si>
  <si>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</si>
  <si>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</si>
  <si>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</si>
  <si>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</si>
  <si>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</si>
  <si>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</si>
  <si>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</si>
  <si>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</si>
  <si>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</si>
  <si>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</si>
  <si>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</si>
  <si>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</si>
  <si>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</si>
  <si>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</si>
  <si>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</si>
  <si>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</si>
  <si>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</si>
  <si>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</si>
  <si>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</si>
  <si>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</si>
  <si>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</si>
  <si>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</si>
  <si>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</si>
  <si>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</si>
  <si>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</si>
  <si>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</si>
  <si>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</si>
  <si>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</si>
  <si>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</si>
  <si>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</si>
  <si>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</si>
  <si>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</si>
  <si>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</si>
  <si>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</si>
  <si>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</si>
  <si>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</si>
  <si>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</si>
  <si>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</si>
  <si>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</si>
  <si>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</si>
  <si>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</si>
  <si>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</si>
  <si>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</si>
  <si>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</si>
  <si>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</si>
  <si>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</si>
  <si>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</si>
  <si>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</si>
  <si>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</si>
  <si>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</si>
  <si>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</si>
  <si>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</si>
  <si>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</si>
  <si>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</si>
  <si>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</si>
  <si>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</si>
  <si>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</si>
  <si>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</si>
  <si>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</si>
  <si>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</si>
  <si>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</si>
  <si>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</si>
  <si>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</si>
  <si>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</si>
  <si>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</si>
  <si>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</si>
  <si>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</si>
  <si>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</si>
  <si>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</si>
  <si>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</si>
  <si>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</si>
  <si>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</si>
  <si>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</si>
  <si>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</si>
  <si>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</si>
  <si>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</si>
  <si>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</si>
  <si>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</si>
  <si>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</si>
  <si>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</si>
  <si>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</si>
  <si>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</si>
  <si>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</si>
  <si>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</si>
  <si>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</si>
  <si>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</si>
  <si>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</si>
  <si>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</si>
  <si>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</si>
  <si>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</si>
  <si>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</si>
  <si>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</si>
  <si>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</si>
  <si>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</si>
  <si>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</si>
  <si>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</si>
  <si>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</si>
  <si>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</si>
  <si>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</si>
  <si>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</si>
  <si>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</si>
  <si>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</si>
  <si>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</si>
  <si>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</si>
  <si>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</si>
  <si>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</si>
  <si>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</si>
  <si>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</si>
  <si>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</si>
  <si>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</si>
  <si>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</si>
  <si>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</si>
  <si>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</si>
  <si>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</si>
  <si>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</si>
  <si>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</si>
  <si>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</si>
  <si>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</si>
  <si>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</si>
  <si>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</si>
  <si>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</si>
  <si>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</si>
  <si>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</si>
  <si>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</si>
  <si>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</si>
  <si>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</si>
  <si>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</si>
  <si>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</si>
  <si>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</si>
  <si>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</si>
  <si>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</si>
  <si>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</si>
  <si>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</si>
  <si>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</si>
  <si>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</si>
  <si>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</si>
  <si>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</si>
  <si>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</si>
  <si>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</si>
  <si>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</si>
  <si>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</si>
  <si>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</si>
  <si>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</si>
  <si>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</si>
  <si>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</si>
  <si>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</si>
  <si>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</si>
  <si>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</si>
  <si>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</si>
  <si>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</si>
  <si>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</si>
  <si>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</si>
  <si>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</si>
  <si>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</si>
  <si>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</si>
  <si>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</si>
  <si>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</si>
  <si>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</si>
  <si>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</si>
  <si>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</si>
  <si>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</si>
  <si>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</si>
  <si>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</si>
  <si>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</si>
  <si>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</si>
  <si>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</si>
  <si>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</si>
  <si>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</si>
  <si>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</si>
  <si>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</si>
  <si>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</si>
  <si>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</si>
  <si>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</si>
  <si>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</si>
  <si>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</si>
  <si>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</si>
  <si>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</si>
  <si>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</si>
  <si>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</si>
  <si>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</si>
  <si>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</si>
  <si>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</si>
  <si>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</si>
  <si>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</si>
  <si>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</si>
  <si>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</si>
  <si>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</si>
  <si>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</si>
  <si>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</si>
  <si>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</si>
  <si>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</si>
  <si>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</si>
  <si>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</si>
  <si>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</si>
  <si>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</si>
  <si>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</si>
  <si>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</si>
  <si>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</si>
  <si>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</si>
  <si>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</si>
  <si>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</si>
  <si>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</si>
  <si>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</si>
  <si>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</si>
  <si>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</si>
  <si>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</si>
  <si>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</si>
  <si>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</si>
  <si>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</si>
  <si>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</si>
  <si>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</si>
  <si>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</si>
  <si>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</si>
  <si>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</si>
  <si>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</si>
  <si>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</si>
  <si>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</si>
  <si>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</si>
  <si>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</si>
  <si>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</si>
  <si>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</si>
  <si>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</si>
  <si>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</si>
  <si>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</si>
  <si>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</si>
  <si>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</si>
  <si>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</si>
  <si>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</si>
  <si>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</si>
  <si>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</si>
  <si>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</si>
  <si>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</si>
  <si>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</si>
  <si>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</si>
  <si>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</si>
  <si>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</si>
  <si>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</si>
  <si>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</si>
  <si>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</si>
  <si>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</si>
  <si>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</si>
  <si>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</si>
  <si>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</si>
  <si>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</si>
  <si>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</si>
  <si>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</si>
  <si>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</si>
  <si>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</si>
  <si>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</si>
  <si>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</si>
  <si>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</si>
  <si>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</si>
  <si>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</si>
  <si>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</si>
  <si>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</si>
  <si>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</si>
  <si>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</si>
  <si>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</si>
  <si>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</si>
  <si>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</si>
  <si>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</si>
  <si>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</si>
  <si>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</si>
  <si>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</si>
  <si>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</si>
  <si>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</si>
  <si>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</si>
  <si>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</si>
  <si>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</si>
  <si>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</si>
  <si>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</si>
  <si>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</si>
  <si>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</si>
  <si>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</si>
  <si>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</si>
  <si>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</si>
  <si>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</si>
  <si>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</si>
  <si>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</si>
  <si>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</si>
  <si>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</si>
  <si>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</si>
  <si>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</si>
  <si>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</si>
  <si>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</si>
  <si>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</si>
  <si>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</si>
  <si>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</si>
  <si>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</si>
  <si>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</si>
  <si>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</si>
  <si>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</si>
  <si>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</si>
  <si>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</si>
  <si>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</si>
  <si>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</si>
  <si>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</si>
  <si>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</si>
  <si>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</si>
  <si>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</si>
  <si>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</si>
  <si>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</si>
  <si>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</si>
  <si>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</si>
  <si>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</si>
  <si>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</si>
  <si>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</si>
  <si>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</si>
  <si>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</si>
  <si>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</si>
  <si>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</si>
  <si>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</si>
  <si>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</si>
  <si>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</si>
  <si>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</si>
  <si>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</si>
  <si>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</si>
  <si>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</si>
  <si>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</si>
  <si>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</si>
  <si>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</si>
  <si>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</si>
  <si>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</si>
  <si>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</si>
  <si>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</si>
  <si>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</si>
  <si>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</si>
  <si>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</si>
  <si>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</si>
  <si>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</si>
  <si>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</si>
  <si>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</si>
  <si>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</si>
  <si>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</si>
  <si>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</si>
  <si>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</si>
  <si>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</si>
  <si>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</si>
  <si>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</si>
  <si>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</si>
  <si>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</si>
  <si>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</si>
  <si>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</si>
  <si>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</si>
  <si>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</si>
  <si>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</si>
  <si>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</si>
  <si>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</si>
  <si>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</si>
  <si>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</si>
  <si>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</si>
  <si>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</si>
  <si>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</si>
  <si>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</si>
  <si>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</si>
  <si>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</si>
  <si>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</si>
  <si>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</si>
  <si>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</si>
  <si>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</si>
  <si>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</si>
  <si>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</si>
  <si>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</si>
  <si>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</si>
  <si>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</si>
  <si>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</si>
  <si>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</si>
  <si>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</si>
  <si>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</si>
  <si>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</si>
  <si>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</si>
  <si>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</si>
  <si>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</si>
  <si>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</si>
  <si>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</si>
  <si>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</si>
  <si>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</si>
  <si>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</si>
  <si>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</si>
  <si>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</si>
  <si>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</si>
  <si>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</si>
  <si>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</si>
  <si>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</si>
  <si>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</si>
  <si>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</si>
  <si>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</si>
  <si>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</si>
  <si>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</si>
  <si>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</si>
  <si>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</si>
  <si>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</si>
  <si>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</si>
  <si>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</si>
  <si>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</si>
  <si>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</si>
  <si>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</si>
  <si>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</si>
  <si>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</si>
  <si>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</si>
  <si>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</si>
  <si>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</si>
  <si>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</si>
  <si>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</si>
  <si>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</si>
  <si>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</si>
  <si>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</si>
  <si>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</si>
  <si>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</si>
  <si>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</si>
  <si>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</si>
  <si>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</si>
  <si>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</si>
  <si>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</si>
  <si>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</si>
  <si>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</si>
  <si>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</si>
  <si>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</si>
  <si>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</si>
  <si>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</si>
  <si>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</si>
  <si>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</si>
  <si>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</si>
  <si>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</si>
  <si>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</si>
  <si>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</si>
  <si>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</si>
  <si>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</si>
  <si>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</si>
  <si>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</si>
  <si>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</si>
  <si>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</si>
  <si>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</si>
  <si>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</si>
  <si>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</si>
  <si>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</si>
  <si>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</si>
  <si>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</si>
  <si>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</si>
  <si>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</si>
  <si>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</si>
  <si>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</si>
  <si>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</si>
  <si>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</si>
  <si>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</si>
  <si>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</si>
  <si>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</si>
  <si>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</si>
  <si>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</si>
  <si>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</si>
  <si>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</si>
  <si>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</si>
  <si>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</si>
  <si>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</si>
  <si>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</si>
  <si>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</si>
  <si>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</si>
  <si>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</si>
  <si>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</si>
  <si>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</si>
  <si>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</si>
  <si>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</si>
  <si>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</si>
  <si>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</si>
  <si>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</si>
  <si>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</si>
  <si>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</si>
  <si>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</si>
  <si>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</si>
  <si>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</si>
  <si>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</si>
  <si>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</si>
  <si>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</si>
  <si>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</si>
  <si>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</si>
  <si>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</si>
  <si>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</si>
  <si>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</si>
  <si>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</si>
  <si>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</si>
  <si>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</si>
  <si>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</si>
  <si>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</si>
  <si>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</si>
  <si>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</si>
  <si>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</si>
  <si>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</si>
  <si>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</si>
  <si>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</si>
  <si>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</si>
  <si>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</si>
  <si>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</si>
  <si>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</si>
  <si>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</si>
  <si>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</si>
  <si>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</si>
  <si>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</si>
  <si>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</si>
  <si>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</si>
  <si>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</si>
  <si>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</si>
  <si>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</si>
  <si>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</si>
  <si>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</si>
  <si>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</si>
  <si>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</si>
  <si>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</si>
  <si>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</si>
  <si>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</si>
  <si>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</si>
  <si>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</si>
  <si>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</si>
  <si>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</si>
  <si>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</si>
  <si>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</si>
  <si>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</si>
  <si>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</si>
  <si>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</si>
  <si>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</si>
  <si>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</si>
  <si>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</si>
  <si>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</si>
  <si>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</si>
  <si>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</si>
  <si>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</si>
  <si>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</si>
  <si>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</si>
  <si>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</si>
  <si>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</si>
  <si>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</si>
  <si>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</si>
  <si>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</si>
  <si>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</si>
  <si>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</si>
  <si>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</si>
  <si>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</si>
  <si>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</si>
  <si>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</si>
  <si>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</si>
  <si>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</si>
  <si>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</si>
  <si>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</si>
  <si>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</si>
  <si>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</si>
  <si>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</si>
  <si>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</si>
  <si>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</si>
  <si>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</si>
  <si>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</si>
  <si>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</si>
  <si>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</si>
  <si>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</si>
  <si>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</si>
  <si>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</si>
  <si>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</si>
  <si>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</si>
  <si>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</si>
  <si>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</si>
  <si>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</si>
  <si>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</si>
  <si>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</si>
  <si>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</si>
  <si>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</si>
  <si>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</si>
  <si>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</si>
  <si>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</si>
  <si>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</si>
  <si>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</si>
  <si>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</si>
  <si>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</si>
  <si>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</si>
  <si>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</si>
  <si>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</si>
  <si>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</si>
  <si>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</si>
  <si>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</si>
  <si>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</si>
  <si>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</si>
  <si>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</si>
  <si>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</si>
  <si>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</si>
  <si>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</si>
  <si>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</si>
  <si>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</si>
  <si>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</si>
  <si>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</si>
  <si>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</si>
  <si>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</si>
  <si>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</si>
  <si>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</si>
  <si>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</si>
  <si>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</si>
  <si>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</si>
  <si>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</si>
  <si>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</si>
  <si>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</si>
  <si>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</si>
  <si>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</si>
  <si>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</si>
  <si>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</si>
  <si>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</si>
  <si>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</si>
  <si>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</si>
  <si>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</si>
  <si>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</si>
  <si>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</si>
  <si>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</si>
  <si>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</si>
  <si>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</si>
  <si>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</si>
  <si>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</si>
  <si>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</si>
  <si>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</si>
  <si>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</si>
  <si>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</si>
  <si>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</si>
  <si>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</si>
  <si>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</si>
  <si>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</si>
  <si>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</si>
  <si>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</si>
  <si>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</si>
  <si>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</si>
  <si>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</si>
  <si>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</si>
  <si>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</si>
  <si>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</si>
  <si>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</si>
  <si>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</si>
  <si>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</si>
  <si>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</si>
  <si>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</si>
  <si>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</si>
  <si>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</si>
  <si>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</si>
  <si>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</si>
  <si>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</si>
  <si>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</si>
  <si>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</si>
  <si>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</si>
  <si>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</si>
  <si>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</si>
  <si>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</si>
  <si>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</si>
  <si>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</si>
  <si>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</si>
  <si>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</si>
  <si>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</si>
  <si>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</si>
  <si>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</si>
  <si>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</si>
  <si>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</si>
  <si>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</si>
  <si>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</si>
  <si>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</si>
  <si>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</si>
  <si>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</si>
  <si>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</si>
  <si>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</si>
  <si>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</si>
  <si>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</si>
  <si>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</si>
  <si>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</si>
  <si>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</si>
  <si>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</si>
  <si>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</si>
  <si>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</si>
  <si>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</si>
  <si>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</si>
  <si>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</si>
  <si>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</si>
  <si>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</si>
  <si>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</si>
  <si>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</si>
  <si>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</si>
  <si>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</si>
  <si>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</si>
  <si>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</si>
  <si>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</si>
  <si>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</si>
  <si>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</si>
  <si>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</si>
  <si>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</si>
  <si>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</si>
  <si>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</si>
  <si>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</si>
  <si>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</si>
  <si>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</si>
  <si>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</si>
  <si>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</si>
  <si>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</si>
  <si>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</si>
  <si>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</si>
  <si>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</si>
  <si>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</si>
  <si>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</si>
  <si>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</si>
  <si>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</si>
  <si>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</si>
  <si>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</si>
  <si>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</si>
  <si>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</si>
  <si>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</si>
  <si>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</si>
  <si>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</si>
  <si>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</si>
  <si>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</si>
  <si>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</si>
  <si>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</si>
  <si>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</si>
  <si>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</si>
  <si>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</si>
  <si>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</si>
  <si>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</si>
  <si>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</si>
  <si>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</si>
  <si>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</si>
  <si>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</si>
  <si>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</si>
  <si>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</si>
  <si>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</si>
  <si>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</si>
  <si>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</si>
  <si>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</si>
  <si>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</si>
  <si>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</si>
  <si>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</si>
  <si>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</si>
  <si>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</si>
  <si>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</si>
  <si>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</si>
  <si>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</si>
  <si>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</si>
  <si>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</si>
  <si>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</si>
  <si>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</si>
  <si>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</si>
  <si>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</si>
  <si>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</si>
  <si>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</si>
  <si>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</si>
  <si>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</si>
  <si>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</si>
  <si>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</si>
  <si>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</si>
  <si>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</si>
  <si>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</si>
  <si>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</si>
  <si>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</si>
  <si>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</si>
  <si>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</si>
  <si>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</si>
  <si>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</si>
  <si>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</si>
  <si>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</si>
  <si>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</si>
  <si>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</si>
  <si>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</si>
  <si>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</si>
  <si>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</si>
  <si>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</si>
  <si>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</si>
  <si>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</si>
  <si>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</si>
  <si>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</si>
  <si>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</si>
  <si>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</si>
  <si>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</si>
  <si>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</si>
  <si>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</si>
  <si>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</si>
  <si>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</si>
  <si>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</si>
  <si>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</si>
  <si>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</si>
  <si>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</si>
  <si>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</si>
  <si>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</si>
  <si>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</si>
  <si>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</si>
  <si>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</si>
  <si>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</si>
  <si>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</si>
  <si>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</si>
  <si>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</si>
  <si>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</si>
  <si>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</si>
  <si>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</si>
  <si>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</si>
  <si>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</si>
  <si>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</si>
  <si>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</si>
  <si>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</si>
  <si>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</si>
  <si>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</si>
  <si>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</si>
  <si>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</si>
  <si>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</si>
  <si>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</si>
  <si>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</si>
  <si>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</si>
  <si>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</si>
  <si>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</si>
  <si>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</si>
  <si>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</si>
  <si>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</si>
  <si>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</si>
  <si>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</si>
  <si>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</si>
  <si>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</si>
  <si>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</si>
  <si>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</si>
  <si>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</si>
  <si>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</si>
  <si>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</si>
  <si>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</si>
  <si>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</si>
  <si>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</si>
  <si>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</si>
  <si>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</si>
  <si>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</si>
  <si>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</si>
  <si>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</si>
  <si>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</si>
  <si>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</si>
  <si>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</si>
  <si>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</si>
  <si>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</si>
  <si>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</si>
  <si>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</si>
  <si>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</si>
  <si>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</si>
  <si>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</si>
  <si>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</si>
  <si>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</si>
  <si>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</si>
  <si>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</si>
  <si>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</si>
  <si>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</si>
  <si>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</si>
  <si>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</si>
  <si>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</si>
  <si>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</si>
  <si>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</si>
  <si>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</si>
  <si>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</si>
  <si>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</si>
  <si>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</si>
  <si>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</si>
  <si>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</si>
  <si>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</si>
  <si>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</si>
  <si>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</si>
  <si>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</si>
  <si>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</si>
  <si>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</si>
  <si>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</si>
  <si>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</si>
  <si>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</si>
  <si>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</si>
  <si>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</si>
  <si>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</si>
  <si>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</si>
  <si>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</si>
  <si>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</si>
  <si>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</si>
  <si>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</si>
  <si>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</si>
  <si>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</si>
  <si>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</si>
  <si>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</si>
  <si>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</si>
  <si>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</si>
  <si>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</si>
  <si>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</si>
  <si>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</si>
  <si>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</si>
  <si>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</si>
  <si>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</si>
  <si>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</si>
  <si>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</si>
  <si>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</si>
  <si>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</si>
  <si>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</si>
  <si>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</si>
  <si>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</si>
  <si>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</si>
  <si>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</si>
  <si>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</si>
  <si>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</si>
  <si>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</si>
  <si>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</si>
  <si>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</si>
  <si>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</si>
  <si>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</si>
  <si>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</si>
  <si>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</si>
  <si>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</si>
  <si>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</si>
  <si>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</si>
  <si>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</si>
  <si>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</si>
  <si>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</si>
  <si>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</si>
  <si>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</si>
  <si>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</si>
  <si>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</si>
  <si>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</si>
  <si>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</si>
  <si>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</si>
  <si>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</si>
  <si>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</si>
  <si>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</si>
  <si>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</si>
  <si>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</si>
  <si>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</si>
  <si>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</si>
  <si>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</si>
  <si>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</si>
  <si>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</si>
  <si>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</si>
  <si>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</si>
  <si>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</si>
  <si>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</si>
  <si>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</si>
  <si>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</si>
  <si>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</si>
  <si>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</si>
  <si>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</si>
  <si>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</si>
  <si>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</si>
  <si>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</si>
  <si>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</si>
  <si>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</si>
  <si>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</si>
  <si>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</si>
  <si>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</si>
  <si>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</si>
  <si>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</si>
  <si>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</si>
  <si>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</si>
  <si>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</si>
  <si>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</si>
  <si>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</si>
  <si>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</si>
  <si>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</si>
  <si>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</si>
  <si>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</si>
  <si>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</si>
  <si>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</si>
  <si>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</si>
  <si>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</si>
  <si>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</si>
  <si>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</si>
  <si>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</si>
  <si>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</si>
  <si>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</si>
  <si>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</si>
  <si>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</si>
  <si>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</si>
  <si>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</si>
  <si>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</si>
  <si>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</si>
  <si>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</si>
  <si>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</si>
  <si>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</si>
  <si>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</si>
  <si>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</si>
  <si>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</si>
  <si>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</si>
  <si>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</si>
  <si>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</si>
  <si>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</si>
  <si>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</si>
  <si>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</si>
  <si>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</si>
  <si>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</si>
  <si>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</si>
  <si>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</si>
  <si>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</si>
  <si>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</si>
  <si>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</si>
  <si>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</si>
  <si>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</si>
  <si>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</si>
  <si>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</si>
  <si>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</si>
  <si>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</si>
  <si>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</si>
  <si>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</si>
  <si>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</si>
  <si>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</si>
  <si>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</si>
  <si>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</si>
  <si>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</si>
  <si>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</si>
  <si>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</si>
  <si>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</si>
  <si>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</si>
  <si>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</si>
  <si>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</si>
  <si>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</si>
  <si>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</si>
  <si>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</si>
  <si>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</si>
  <si>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</si>
  <si>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</si>
  <si>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</si>
  <si>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</si>
  <si>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</si>
  <si>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</si>
  <si>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</si>
  <si>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</si>
  <si>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</si>
  <si>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</si>
  <si>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</si>
  <si>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</si>
  <si>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</si>
  <si>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</si>
  <si>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</si>
  <si>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</si>
  <si>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</si>
  <si>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</si>
  <si>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</si>
  <si>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</si>
  <si>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</si>
  <si>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</si>
  <si>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</si>
  <si>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</si>
  <si>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</si>
  <si>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</si>
  <si>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</si>
  <si>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</si>
  <si>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</si>
  <si>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</si>
  <si>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</si>
  <si>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</si>
  <si>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</si>
  <si>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</si>
  <si>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</si>
  <si>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</si>
  <si>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</si>
  <si>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</si>
  <si>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</si>
  <si>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</si>
  <si>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</si>
  <si>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</si>
  <si>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</si>
  <si>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</si>
  <si>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</si>
  <si>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</si>
  <si>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</si>
  <si>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</si>
  <si>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</si>
  <si>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</si>
  <si>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</si>
  <si>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</si>
  <si>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</si>
  <si>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</si>
  <si>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</si>
  <si>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</si>
  <si>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</si>
  <si>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</si>
  <si>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</si>
  <si>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</si>
  <si>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</si>
  <si>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</si>
  <si>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</si>
  <si>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</si>
  <si>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</si>
  <si>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</si>
  <si>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</si>
  <si>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</si>
  <si>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</si>
  <si>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</si>
  <si>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</si>
  <si>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</si>
  <si>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</si>
  <si>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</si>
  <si>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</si>
  <si>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</si>
  <si>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</si>
  <si>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</si>
  <si>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</si>
  <si>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</si>
  <si>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</si>
  <si>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</si>
  <si>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</si>
  <si>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</si>
  <si>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</si>
  <si>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</si>
  <si>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</si>
  <si>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</si>
  <si>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</si>
  <si>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</si>
  <si>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</si>
  <si>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</si>
  <si>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</si>
  <si>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</si>
  <si>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</si>
  <si>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</si>
  <si>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</si>
  <si>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</si>
  <si>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</si>
  <si>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</si>
  <si>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</si>
  <si>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</si>
  <si>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</si>
  <si>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</si>
  <si>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</si>
  <si>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</si>
  <si>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</si>
  <si>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</si>
  <si>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</si>
  <si>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</si>
  <si>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</si>
  <si>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</si>
  <si>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</si>
  <si>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</si>
  <si>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</si>
  <si>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</si>
  <si>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</si>
  <si>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</si>
  <si>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</si>
  <si>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</si>
  <si>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</si>
  <si>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</si>
  <si>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</si>
  <si>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</si>
  <si>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</si>
  <si>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</si>
  <si>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</si>
  <si>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</si>
  <si>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</si>
  <si>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</si>
  <si>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</si>
  <si>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</si>
  <si>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</si>
  <si>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</si>
  <si>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</si>
  <si>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</si>
  <si>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</si>
  <si>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</si>
  <si>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</si>
  <si>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</si>
  <si>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</si>
  <si>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</si>
  <si>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</si>
  <si>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</si>
  <si>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</si>
  <si>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</si>
  <si>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</si>
  <si>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</si>
  <si>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</si>
  <si>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</si>
  <si>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</si>
  <si>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</si>
  <si>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</si>
  <si>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</si>
  <si>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</si>
  <si>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</si>
  <si>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</si>
  <si>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</si>
  <si>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</si>
  <si>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</si>
  <si>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</si>
  <si>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</si>
  <si>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</si>
  <si>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</si>
  <si>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</si>
  <si>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</si>
  <si>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</si>
  <si>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</si>
  <si>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</si>
  <si>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</si>
  <si>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</si>
  <si>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</si>
  <si>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</si>
  <si>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</si>
  <si>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</si>
  <si>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</si>
  <si>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</si>
  <si>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</si>
  <si>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</si>
  <si>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</si>
  <si>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</si>
  <si>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</si>
  <si>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</si>
  <si>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</si>
  <si>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</si>
  <si>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</si>
  <si>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</si>
  <si>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</si>
  <si>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</si>
  <si>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</si>
  <si>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</si>
  <si>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</si>
  <si>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</si>
  <si>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</si>
  <si>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</si>
  <si>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</si>
  <si>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</si>
  <si>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</si>
  <si>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</si>
  <si>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</si>
  <si>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</si>
  <si>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</si>
  <si>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</si>
  <si>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</si>
  <si>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</si>
  <si>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</si>
  <si>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</si>
  <si>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</si>
  <si>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</si>
  <si>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</si>
  <si>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</si>
  <si>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</si>
  <si>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</si>
  <si>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</si>
  <si>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</si>
  <si>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</si>
  <si>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</si>
  <si>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</si>
  <si>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</si>
  <si>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</si>
  <si>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</si>
  <si>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</si>
  <si>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</si>
  <si>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</si>
  <si>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</si>
  <si>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</si>
  <si>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</si>
  <si>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</si>
  <si>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</si>
  <si>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</si>
  <si>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</si>
  <si>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</si>
  <si>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</si>
  <si>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</si>
  <si>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</si>
  <si>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</si>
  <si>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</si>
  <si>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</si>
  <si>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</si>
  <si>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</si>
  <si>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</si>
  <si>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</si>
  <si>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</si>
  <si>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</si>
  <si>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</si>
  <si>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</si>
  <si>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</si>
  <si>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</si>
  <si>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</si>
  <si>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</si>
  <si>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</si>
  <si>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</si>
  <si>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</si>
  <si>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</si>
  <si>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</si>
  <si>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</si>
  <si>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</si>
  <si>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</si>
  <si>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</si>
  <si>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</si>
  <si>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</si>
  <si>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</si>
  <si>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</si>
  <si>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</si>
  <si>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</si>
  <si>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</si>
  <si>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</si>
  <si>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</si>
  <si>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</si>
  <si>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</si>
  <si>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</si>
  <si>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</si>
  <si>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</si>
  <si>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</si>
  <si>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</si>
  <si>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</si>
  <si>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</si>
  <si>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</si>
  <si>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</si>
  <si>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</si>
  <si>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</si>
  <si>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</si>
  <si>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</si>
  <si>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</si>
  <si>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</si>
  <si>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</si>
  <si>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</si>
  <si>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</si>
  <si>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</si>
  <si>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</si>
  <si>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</si>
  <si>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</si>
  <si>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</si>
  <si>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</si>
  <si>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</si>
  <si>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</si>
  <si>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</si>
  <si>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</si>
  <si>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</si>
  <si>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</si>
  <si>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</si>
  <si>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</si>
  <si>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</si>
  <si>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</si>
  <si>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</si>
  <si>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</si>
  <si>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</si>
  <si>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</si>
  <si>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</si>
  <si>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</si>
  <si>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</si>
  <si>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</si>
  <si>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</si>
  <si>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</si>
  <si>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</si>
  <si>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</si>
  <si>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</si>
  <si>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</si>
  <si>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</si>
  <si>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</si>
  <si>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</si>
  <si>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</si>
  <si>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</si>
  <si>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</si>
  <si>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</si>
  <si>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</si>
  <si>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</si>
  <si>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</si>
  <si>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</si>
  <si>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</si>
  <si>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</si>
  <si>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</si>
  <si>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</si>
  <si>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</si>
  <si>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</si>
  <si>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</si>
  <si>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</si>
  <si>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</si>
  <si>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</si>
  <si>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</si>
  <si>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</si>
  <si>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</si>
  <si>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</si>
  <si>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</si>
  <si>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</si>
  <si>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</si>
  <si>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</si>
  <si>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</si>
  <si>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</si>
  <si>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</si>
  <si>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</si>
  <si>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</si>
  <si>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</si>
  <si>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</si>
  <si>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</si>
  <si>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</si>
  <si>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</si>
  <si>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</si>
  <si>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</si>
  <si>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</si>
  <si>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</si>
  <si>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</si>
  <si>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</si>
  <si>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</si>
  <si>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</si>
  <si>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</si>
  <si>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</si>
  <si>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</si>
  <si>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</si>
  <si>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</si>
  <si>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</si>
  <si>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</si>
  <si>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</si>
  <si>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</si>
  <si>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</si>
  <si>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</si>
  <si>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</si>
  <si>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</si>
  <si>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</si>
  <si>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</si>
  <si>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</si>
  <si>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</si>
  <si>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</si>
  <si>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</si>
  <si>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</si>
  <si>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</si>
  <si>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</si>
  <si>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</si>
  <si>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</si>
  <si>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</si>
  <si>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</si>
  <si>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</si>
  <si>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</si>
  <si>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</si>
  <si>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</si>
  <si>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</si>
  <si>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</si>
  <si>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</si>
  <si>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</si>
  <si>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</si>
  <si>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</si>
  <si>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</si>
  <si>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</si>
  <si>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</si>
  <si>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</si>
  <si>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</si>
  <si>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</si>
  <si>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</si>
  <si>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</si>
  <si>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</si>
  <si>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</si>
  <si>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</si>
  <si>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</si>
  <si>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</si>
  <si>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</si>
  <si>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</si>
  <si>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</si>
  <si>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</si>
  <si>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</si>
  <si>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</si>
  <si>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</si>
  <si>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</si>
  <si>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</si>
  <si>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</si>
  <si>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</si>
  <si>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</si>
  <si>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</si>
  <si>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</si>
  <si>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</si>
  <si>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</si>
  <si>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</si>
  <si>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</si>
  <si>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</si>
  <si>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</si>
  <si>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</si>
  <si>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</si>
  <si>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</si>
  <si>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</si>
  <si>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</si>
  <si>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</si>
  <si>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</si>
  <si>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</si>
  <si>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</si>
  <si>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</si>
  <si>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</si>
  <si>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</si>
  <si>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</si>
  <si>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</si>
  <si>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</si>
  <si>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</si>
  <si>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</si>
  <si>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</si>
  <si>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</si>
  <si>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</si>
  <si>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</si>
  <si>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</si>
  <si>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</si>
  <si>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</si>
  <si>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</si>
  <si>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</si>
  <si>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</si>
  <si>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</si>
  <si>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</si>
  <si>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</si>
  <si>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</si>
  <si>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</si>
  <si>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</si>
  <si>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</si>
  <si>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</si>
  <si>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</si>
  <si>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</si>
  <si>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</si>
  <si>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</si>
  <si>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</si>
  <si>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</si>
  <si>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</si>
  <si>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</si>
  <si>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</si>
  <si>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</si>
  <si>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</si>
  <si>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</si>
  <si>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</si>
  <si>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</si>
  <si>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</si>
  <si>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</si>
  <si>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</si>
  <si>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</si>
  <si>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</si>
  <si>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</si>
  <si>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</si>
  <si>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</si>
  <si>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</si>
  <si>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</si>
  <si>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</si>
  <si>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</si>
  <si>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</si>
  <si>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</si>
  <si>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</si>
  <si>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</si>
  <si>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</si>
  <si>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</si>
  <si>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</si>
  <si>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</si>
  <si>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</si>
  <si>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</si>
  <si>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</si>
  <si>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</si>
  <si>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</si>
  <si>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</si>
  <si>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</si>
  <si>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</si>
  <si>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</si>
  <si>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</si>
  <si>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</si>
  <si>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</si>
  <si>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</si>
  <si>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</si>
  <si>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</si>
  <si>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</si>
  <si>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</si>
  <si>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</si>
  <si>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</si>
  <si>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</si>
  <si>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</si>
  <si>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</si>
  <si>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</si>
  <si>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</si>
  <si>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</si>
  <si>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</si>
  <si>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</si>
  <si>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</si>
  <si>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</si>
  <si>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</si>
  <si>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</si>
  <si>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</si>
  <si>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</si>
  <si>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</si>
  <si>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</si>
  <si>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</si>
  <si>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</si>
  <si>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</si>
  <si>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</si>
  <si>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</si>
  <si>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</si>
  <si>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</si>
  <si>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</si>
  <si>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</si>
  <si>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</si>
  <si>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</si>
  <si>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</si>
  <si>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</si>
  <si>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</si>
  <si>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</si>
  <si>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</si>
  <si>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</si>
  <si>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</si>
  <si>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</si>
  <si>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</si>
  <si>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</si>
  <si>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</si>
  <si>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</si>
  <si>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</si>
  <si>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</si>
  <si>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</si>
  <si>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</si>
  <si>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</si>
  <si>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</si>
  <si>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</si>
  <si>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</si>
  <si>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</si>
  <si>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</si>
  <si>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</si>
  <si>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</si>
  <si>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</si>
  <si>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</si>
  <si>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</si>
  <si>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</si>
  <si>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</si>
  <si>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</si>
  <si>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</si>
  <si>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</si>
  <si>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</si>
  <si>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</si>
  <si>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</si>
  <si>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</si>
  <si>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</si>
  <si>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</si>
  <si>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</si>
  <si>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</si>
  <si>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</si>
  <si>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</si>
  <si>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</si>
  <si>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</si>
  <si>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</si>
  <si>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</si>
  <si>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</si>
  <si>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</si>
  <si>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</si>
  <si>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</si>
  <si>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</si>
  <si>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</si>
  <si>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</si>
  <si>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</si>
  <si>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</si>
  <si>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</si>
  <si>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</si>
  <si>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</si>
  <si>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</si>
  <si>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</si>
  <si>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</si>
  <si>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</si>
  <si>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</si>
  <si>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</si>
  <si>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</si>
  <si>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</si>
  <si>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</si>
  <si>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</si>
  <si>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</si>
  <si>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</si>
  <si>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</si>
  <si>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</si>
  <si>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</si>
  <si>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</si>
  <si>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</si>
  <si>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</si>
  <si>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</si>
  <si>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</si>
  <si>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</si>
  <si>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</si>
  <si>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</si>
  <si>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</si>
  <si>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</si>
  <si>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</si>
  <si>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</si>
  <si>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</si>
  <si>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</si>
  <si>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</si>
  <si>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</si>
  <si>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</si>
  <si>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</si>
  <si>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</si>
  <si>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</si>
  <si>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</si>
  <si>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</si>
  <si>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</si>
  <si>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</si>
  <si>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</si>
  <si>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</si>
  <si>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</si>
  <si>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</si>
  <si>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</si>
  <si>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</si>
  <si>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</si>
  <si>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</si>
  <si>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</si>
  <si>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</si>
  <si>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</si>
  <si>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</si>
  <si>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</si>
  <si>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</si>
  <si>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</si>
  <si>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</si>
  <si>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</si>
  <si>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</si>
  <si>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</si>
  <si>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</si>
  <si>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</si>
  <si>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</si>
  <si>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</si>
  <si>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</si>
  <si>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</si>
  <si>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</si>
  <si>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</si>
  <si>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</si>
  <si>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</si>
  <si>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</si>
  <si>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</si>
  <si>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</si>
  <si>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</si>
  <si>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</si>
  <si>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</si>
  <si>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</si>
  <si>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</si>
  <si>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</si>
  <si>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</si>
  <si>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</si>
  <si>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</si>
  <si>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</si>
  <si>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</si>
  <si>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</si>
  <si>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</si>
  <si>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</si>
  <si>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</si>
  <si>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</si>
  <si>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</si>
  <si>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</si>
  <si>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</si>
  <si>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</si>
  <si>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</si>
  <si>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</si>
  <si>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</si>
  <si>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</si>
  <si>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</si>
  <si>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</si>
  <si>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</si>
  <si>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</si>
  <si>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</si>
  <si>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</si>
  <si>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</si>
  <si>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</si>
  <si>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</si>
  <si>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</si>
  <si>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</si>
  <si>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</si>
  <si>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</si>
  <si>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</si>
  <si>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</si>
  <si>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</si>
  <si>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</si>
  <si>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</si>
  <si>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</si>
  <si>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</si>
  <si>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</si>
  <si>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</si>
  <si>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</si>
  <si>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</si>
  <si>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</si>
  <si>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</si>
  <si>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</si>
  <si>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</si>
  <si>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</si>
  <si>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</si>
  <si>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</si>
  <si>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</si>
  <si>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</si>
  <si>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</si>
  <si>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</si>
  <si>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</si>
  <si>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</si>
  <si>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</si>
  <si>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</si>
  <si>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</si>
  <si>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</si>
  <si>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</si>
  <si>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</si>
  <si>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</si>
  <si>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</si>
  <si>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</si>
  <si>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</si>
  <si>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</si>
  <si>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</si>
  <si>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</si>
  <si>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</si>
  <si>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</si>
  <si>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</si>
  <si>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</si>
  <si>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</si>
  <si>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</si>
  <si>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</si>
  <si>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</si>
  <si>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</si>
  <si>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</si>
  <si>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</si>
  <si>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</si>
  <si>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</si>
  <si>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</si>
  <si>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</si>
  <si>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</si>
  <si>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</si>
  <si>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</si>
  <si>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</si>
  <si>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</si>
  <si>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</si>
  <si>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</si>
  <si>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</si>
  <si>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</si>
  <si>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</si>
  <si>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</si>
  <si>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</si>
  <si>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</si>
  <si>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</si>
  <si>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</si>
  <si>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</si>
  <si>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</si>
  <si>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</si>
  <si>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</si>
  <si>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</si>
  <si>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</si>
  <si>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</si>
  <si>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</si>
  <si>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</si>
  <si>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</si>
  <si>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</si>
  <si>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</si>
  <si>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</si>
  <si>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</si>
  <si>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</si>
  <si>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</si>
  <si>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</si>
  <si>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</si>
  <si>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</si>
  <si>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</si>
  <si>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</si>
  <si>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</si>
  <si>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</si>
  <si>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</si>
  <si>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</si>
  <si>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</si>
  <si>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</si>
  <si>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</si>
  <si>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</si>
  <si>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</si>
  <si>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</si>
  <si>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</si>
  <si>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</si>
  <si>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</si>
  <si>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</si>
  <si>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</si>
  <si>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</si>
  <si>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</si>
  <si>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</si>
  <si>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</si>
  <si>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</si>
  <si>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</si>
  <si>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</si>
  <si>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</si>
  <si>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</si>
  <si>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</si>
  <si>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</si>
  <si>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</si>
  <si>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</si>
  <si>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</si>
  <si>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</si>
  <si>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</si>
  <si>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</si>
  <si>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</si>
  <si>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</si>
  <si>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</si>
  <si>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</si>
  <si>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</si>
  <si>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</si>
  <si>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</si>
  <si>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</si>
  <si>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</si>
  <si>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</si>
  <si>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</si>
  <si>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</si>
  <si>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</si>
  <si>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</si>
  <si>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</si>
  <si>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</si>
  <si>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</si>
  <si>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</si>
  <si>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</si>
  <si>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</si>
  <si>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</si>
  <si>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</si>
  <si>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</si>
  <si>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</si>
  <si>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</si>
  <si>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</si>
  <si>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</si>
  <si>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</si>
  <si>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</si>
  <si>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</si>
  <si>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</si>
  <si>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</si>
  <si>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</si>
  <si>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</si>
  <si>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</si>
  <si>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</si>
  <si>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</si>
  <si>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</si>
  <si>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</si>
  <si>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</si>
  <si>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</si>
  <si>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</si>
  <si>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</si>
  <si>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</si>
  <si>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</si>
  <si>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</si>
  <si>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</si>
  <si>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</si>
  <si>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</si>
  <si>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</si>
  <si>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</si>
  <si>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</si>
  <si>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</si>
  <si>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</si>
  <si>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</si>
  <si>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</si>
  <si>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</si>
  <si>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</si>
  <si>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</si>
  <si>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</si>
  <si>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</si>
  <si>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</si>
  <si>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</si>
  <si>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</si>
  <si>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</si>
  <si>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</si>
  <si>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</si>
  <si>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</si>
  <si>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</si>
  <si>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</si>
  <si>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</si>
  <si>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</si>
  <si>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</si>
  <si>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</si>
  <si>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</si>
  <si>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</si>
  <si>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</si>
  <si>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</si>
  <si>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</si>
  <si>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</si>
  <si>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</si>
  <si>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</si>
  <si>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</si>
  <si>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</si>
  <si>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</si>
  <si>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</si>
  <si>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</si>
  <si>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</si>
  <si>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</si>
  <si>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</si>
  <si>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</si>
  <si>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</si>
  <si>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</si>
  <si>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</si>
  <si>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</si>
  <si>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</si>
  <si>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</si>
  <si>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</si>
  <si>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</si>
  <si>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</si>
  <si>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</si>
  <si>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</si>
  <si>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</si>
  <si>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</si>
  <si>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</si>
  <si>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</si>
  <si>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</si>
  <si>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</si>
  <si>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</si>
  <si>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</si>
  <si>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</si>
  <si>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</si>
  <si>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</si>
  <si>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</si>
  <si>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</si>
  <si>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</si>
  <si>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</si>
  <si>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</si>
  <si>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</si>
  <si>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</si>
  <si>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</si>
  <si>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</si>
  <si>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</si>
  <si>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</si>
  <si>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</si>
  <si>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</si>
  <si>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</si>
  <si>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</si>
  <si>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</si>
  <si>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</si>
  <si>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</si>
  <si>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</si>
  <si>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</si>
  <si>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</si>
  <si>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</si>
  <si>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</si>
  <si>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</si>
  <si>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</si>
  <si>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</si>
  <si>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</si>
  <si>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</si>
  <si>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</si>
  <si>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</si>
  <si>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</si>
  <si>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</si>
  <si>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</si>
  <si>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</si>
  <si>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</si>
  <si>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</si>
  <si>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</si>
  <si>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</si>
  <si>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</si>
  <si>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</si>
  <si>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</si>
  <si>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</si>
  <si>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</si>
  <si>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</si>
  <si>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</si>
  <si>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</si>
  <si>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</si>
  <si>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</si>
  <si>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</si>
  <si>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</si>
  <si>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</si>
  <si>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</si>
  <si>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</si>
  <si>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</si>
  <si>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</si>
  <si>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</si>
  <si>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</si>
  <si>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</si>
  <si>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</si>
  <si>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</si>
  <si>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</si>
  <si>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</si>
  <si>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</si>
  <si>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</si>
  <si>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</si>
  <si>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</si>
  <si>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</si>
  <si>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</si>
  <si>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</si>
  <si>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</si>
  <si>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</si>
  <si>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</si>
  <si>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</si>
  <si>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</si>
  <si>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</si>
  <si>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</si>
  <si>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</si>
  <si>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</si>
  <si>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</si>
  <si>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</si>
  <si>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</si>
  <si>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</si>
  <si>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</si>
  <si>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</si>
  <si>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</si>
  <si>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</si>
  <si>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</si>
  <si>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</si>
  <si>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</si>
  <si>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</si>
  <si>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</si>
  <si>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</si>
  <si>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</si>
  <si>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</si>
  <si>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</si>
  <si>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</si>
  <si>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</si>
  <si>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</si>
  <si>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</si>
  <si>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</si>
  <si>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</si>
  <si>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</si>
  <si>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</si>
  <si>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</si>
  <si>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</si>
  <si>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</si>
  <si>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</si>
  <si>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</si>
  <si>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</si>
  <si>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</si>
  <si>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</si>
  <si>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</si>
  <si>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</si>
  <si>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</si>
  <si>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</si>
  <si>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</si>
  <si>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</si>
  <si>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</si>
  <si>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</si>
  <si>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</si>
  <si>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</si>
  <si>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</si>
  <si>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</si>
  <si>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</si>
  <si>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</si>
  <si>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</si>
  <si>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</si>
  <si>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</si>
  <si>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</si>
  <si>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</si>
  <si>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</si>
  <si>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</si>
  <si>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</si>
  <si>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</si>
  <si>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</si>
  <si>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</si>
  <si>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</si>
  <si>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</si>
  <si>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</si>
  <si>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</si>
  <si>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</si>
  <si>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</si>
  <si>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</si>
  <si>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</si>
  <si>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</si>
  <si>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</si>
  <si>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</si>
  <si>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</si>
  <si>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</si>
  <si>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</si>
  <si>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</si>
  <si>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</si>
  <si>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</si>
  <si>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</si>
  <si>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</si>
  <si>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</si>
  <si>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</si>
  <si>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</si>
  <si>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</si>
  <si>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</si>
  <si>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</si>
  <si>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</si>
  <si>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</si>
  <si>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</si>
  <si>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</si>
  <si>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</si>
  <si>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</si>
  <si>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</si>
  <si>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</si>
  <si>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</si>
  <si>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</si>
  <si>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</si>
  <si>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</si>
  <si>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</si>
  <si>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</si>
  <si>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</si>
  <si>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</si>
  <si>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</si>
  <si>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</si>
  <si>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</si>
  <si>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</si>
  <si>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</si>
  <si>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</si>
  <si>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</si>
  <si>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</si>
  <si>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</si>
  <si>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</si>
  <si>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</si>
  <si>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</si>
  <si>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</si>
  <si>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</si>
  <si>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</si>
  <si>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</si>
  <si>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</si>
  <si>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</si>
  <si>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</si>
  <si>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</si>
  <si>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</si>
  <si>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</si>
  <si>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</si>
  <si>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</si>
  <si>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</si>
  <si>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</si>
  <si>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</si>
  <si>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</si>
  <si>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</si>
  <si>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</si>
  <si>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</si>
  <si>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</si>
  <si>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</si>
  <si>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</si>
  <si>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</si>
  <si>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</si>
  <si>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</si>
  <si>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</si>
  <si>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</si>
  <si>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</si>
  <si>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</si>
  <si>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</si>
  <si>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</si>
  <si>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</si>
  <si>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</si>
  <si>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</si>
  <si>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</si>
  <si>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</si>
  <si>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</si>
  <si>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</si>
  <si>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</si>
  <si>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</si>
  <si>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</si>
  <si>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</si>
  <si>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</si>
  <si>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</si>
  <si>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</si>
  <si>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</si>
  <si>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</si>
  <si>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</si>
  <si>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</si>
  <si>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</si>
  <si>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</si>
  <si>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</si>
  <si>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</si>
  <si>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</si>
  <si>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</si>
  <si>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</si>
  <si>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</si>
  <si>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</si>
  <si>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</si>
  <si>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</si>
  <si>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</si>
  <si>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</si>
  <si>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</si>
  <si>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</si>
  <si>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</si>
  <si>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</si>
  <si>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</si>
  <si>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</si>
  <si>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</si>
  <si>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</si>
  <si>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</si>
  <si>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</si>
  <si>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</si>
  <si>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</si>
  <si>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</si>
  <si>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</si>
  <si>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</si>
  <si>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</si>
  <si>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</si>
  <si>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</si>
  <si>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</si>
  <si>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</si>
  <si>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</si>
  <si>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</si>
  <si>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</si>
  <si>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</si>
  <si>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</si>
  <si>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</si>
  <si>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</si>
  <si>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</si>
  <si>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</si>
  <si>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</si>
  <si>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</si>
  <si>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</si>
  <si>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</si>
  <si>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</si>
  <si>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</si>
  <si>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</si>
  <si>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</si>
  <si>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</si>
  <si>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</si>
  <si>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</si>
  <si>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</si>
  <si>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</si>
  <si>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</si>
  <si>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</si>
  <si>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</si>
  <si>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</si>
  <si>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</si>
  <si>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</si>
  <si>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</si>
  <si>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</si>
  <si>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</si>
  <si>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</si>
  <si>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</si>
  <si>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</si>
  <si>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</si>
  <si>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</si>
  <si>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</si>
  <si>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</si>
  <si>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</si>
  <si>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</si>
  <si>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</si>
  <si>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</si>
  <si>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</si>
  <si>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</si>
  <si>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</si>
  <si>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</si>
  <si>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</si>
  <si>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</si>
  <si>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</si>
  <si>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</si>
  <si>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</si>
  <si>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</si>
  <si>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</si>
  <si>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</si>
  <si>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</si>
  <si>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</si>
  <si>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</si>
  <si>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</si>
  <si>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</si>
  <si>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</si>
  <si>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</si>
  <si>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</si>
  <si>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</si>
  <si>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</si>
  <si>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</si>
  <si>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</si>
  <si>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</si>
  <si>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</si>
  <si>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</si>
  <si>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</si>
  <si>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</si>
  <si>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</si>
  <si>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</si>
  <si>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</si>
  <si>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</si>
  <si>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</si>
  <si>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</si>
  <si>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</si>
  <si>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</si>
  <si>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</si>
  <si>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</si>
  <si>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</si>
  <si>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</si>
  <si>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</si>
  <si>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</si>
  <si>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</si>
  <si>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</si>
  <si>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</si>
  <si>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</si>
  <si>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</si>
  <si>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</si>
  <si>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</si>
  <si>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</si>
  <si>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</si>
  <si>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</si>
  <si>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</si>
  <si>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</si>
  <si>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</si>
  <si>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</si>
  <si>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</si>
  <si>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</si>
  <si>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</si>
  <si>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</si>
  <si>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</si>
  <si>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</si>
  <si>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</si>
  <si>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</si>
  <si>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</si>
  <si>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</si>
  <si>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</si>
  <si>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</si>
  <si>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</si>
  <si>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</si>
  <si>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</si>
  <si>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</si>
  <si>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</si>
  <si>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</si>
  <si>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</si>
  <si>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</si>
  <si>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</si>
  <si>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</si>
  <si>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</si>
  <si>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</si>
  <si>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</si>
  <si>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</si>
  <si>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</si>
  <si>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</si>
  <si>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</si>
  <si>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</si>
  <si>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</si>
  <si>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</si>
  <si>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</si>
  <si>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</si>
  <si>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</si>
  <si>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</si>
  <si>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</si>
  <si>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</si>
  <si>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</si>
  <si>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</si>
  <si>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</si>
  <si>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</si>
  <si>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</si>
  <si>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</si>
  <si>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</si>
  <si>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</si>
  <si>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</si>
  <si>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</si>
  <si>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</si>
  <si>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</si>
  <si>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</si>
  <si>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</si>
  <si>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</si>
  <si>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</si>
  <si>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</si>
  <si>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</si>
  <si>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</si>
  <si>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</si>
  <si>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</si>
  <si>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</si>
  <si>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</si>
  <si>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</si>
  <si>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</si>
  <si>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</si>
  <si>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</si>
  <si>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</si>
  <si>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</si>
  <si>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</si>
  <si>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</si>
  <si>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</si>
  <si>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</si>
  <si>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</si>
  <si>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</si>
  <si>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</si>
  <si>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</si>
  <si>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</si>
  <si>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</si>
  <si>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</si>
  <si>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</si>
  <si>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</si>
  <si>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</si>
  <si>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</si>
  <si>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</si>
  <si>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</si>
  <si>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</si>
  <si>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</si>
  <si>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</si>
  <si>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</si>
  <si>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</si>
  <si>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</si>
  <si>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</si>
  <si>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</si>
  <si>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</si>
  <si>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</si>
  <si>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</si>
  <si>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</si>
  <si>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</si>
  <si>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</si>
  <si>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</si>
  <si>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</si>
  <si>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</si>
  <si>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</si>
  <si>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</si>
  <si>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</si>
  <si>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</si>
  <si>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</si>
  <si>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</si>
  <si>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</si>
  <si>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</si>
  <si>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</si>
  <si>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</si>
  <si>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</si>
  <si>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</si>
  <si>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</si>
  <si>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</si>
  <si>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</si>
  <si>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</si>
  <si>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</si>
  <si>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</si>
  <si>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</si>
  <si>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</si>
  <si>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</si>
  <si>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</si>
  <si>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</si>
  <si>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</si>
  <si>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</si>
  <si>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</si>
  <si>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</si>
  <si>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</si>
  <si>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</si>
  <si>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</si>
  <si>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</si>
  <si>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</si>
  <si>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</si>
  <si>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</si>
  <si>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</si>
  <si>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</si>
  <si>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</si>
  <si>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</si>
  <si>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</si>
  <si>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</si>
  <si>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</si>
  <si>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</si>
  <si>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</si>
  <si>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</si>
  <si>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</si>
  <si>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</si>
  <si>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</si>
  <si>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</si>
  <si>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</si>
  <si>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</si>
  <si>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</si>
  <si>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</si>
  <si>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</si>
  <si>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</si>
  <si>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</si>
  <si>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</si>
  <si>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</si>
  <si>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</si>
  <si>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</si>
  <si>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</si>
  <si>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</si>
  <si>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</si>
  <si>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</si>
  <si>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</si>
  <si>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</si>
  <si>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</si>
  <si>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</si>
  <si>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</si>
  <si>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</si>
  <si>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</si>
  <si>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</si>
  <si>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</si>
  <si>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</si>
  <si>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</si>
  <si>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</si>
  <si>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</si>
  <si>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</si>
  <si>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</si>
  <si>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</si>
  <si>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</si>
  <si>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</si>
  <si>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</si>
  <si>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</si>
  <si>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</si>
  <si>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</si>
  <si>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</si>
  <si>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</si>
  <si>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</si>
  <si>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</si>
  <si>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</si>
  <si>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</si>
  <si>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</si>
  <si>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</si>
  <si>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</si>
  <si>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</si>
  <si>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</si>
  <si>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</si>
  <si>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</si>
  <si>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</si>
  <si>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</si>
  <si>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</si>
  <si>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</si>
  <si>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</si>
  <si>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</si>
  <si>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</si>
  <si>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</si>
  <si>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</si>
  <si>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</si>
  <si>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</si>
  <si>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</si>
  <si>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</si>
  <si>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</si>
  <si>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</si>
  <si>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</si>
  <si>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</si>
  <si>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</si>
  <si>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</si>
  <si>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</si>
  <si>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</si>
  <si>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</si>
  <si>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</si>
  <si>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</si>
  <si>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</si>
  <si>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</si>
  <si>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</si>
  <si>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</si>
  <si>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</si>
  <si>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</si>
  <si>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</si>
  <si>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</si>
  <si>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</si>
  <si>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</si>
  <si>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</si>
  <si>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</si>
  <si>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</si>
  <si>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</si>
  <si>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</si>
  <si>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</si>
  <si>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</si>
  <si>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</si>
  <si>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</si>
  <si>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</si>
  <si>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</si>
  <si>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</si>
  <si>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</si>
  <si>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</si>
  <si>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</si>
  <si>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</si>
  <si>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</si>
  <si>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</si>
  <si>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</si>
  <si>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</si>
  <si>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</si>
  <si>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</si>
  <si>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</si>
  <si>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</si>
  <si>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</si>
  <si>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</si>
  <si>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</si>
  <si>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</si>
  <si>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</si>
  <si>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</si>
  <si>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</si>
  <si>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</si>
  <si>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</si>
  <si>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</si>
  <si>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</si>
  <si>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</si>
  <si>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</si>
  <si>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</si>
  <si>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</si>
  <si>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</si>
  <si>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</si>
  <si>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</si>
  <si>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</si>
  <si>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</si>
  <si>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</si>
  <si>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</si>
  <si>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</si>
  <si>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</si>
  <si>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</si>
  <si>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</si>
  <si>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</si>
  <si>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</si>
  <si>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</si>
  <si>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</si>
  <si>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</si>
  <si>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</si>
  <si>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</si>
  <si>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</si>
  <si>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</si>
  <si>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</si>
  <si>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</si>
  <si>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</si>
  <si>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</si>
  <si>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</si>
  <si>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</si>
  <si>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</si>
  <si>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</si>
  <si>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</si>
  <si>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</si>
  <si>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</si>
  <si>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</si>
  <si>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</si>
  <si>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</si>
  <si>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</si>
  <si>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</si>
  <si>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</si>
  <si>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</si>
  <si>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</si>
  <si>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</si>
  <si>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</si>
  <si>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</si>
  <si>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</si>
  <si>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</si>
  <si>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</si>
  <si>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</si>
  <si>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</si>
  <si>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</si>
  <si>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</si>
  <si>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</si>
  <si>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</si>
  <si>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</si>
  <si>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</si>
  <si>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</si>
  <si>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</si>
  <si>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</si>
  <si>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</si>
  <si>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</si>
  <si>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</si>
  <si>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</si>
  <si>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</si>
  <si>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</si>
  <si>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</si>
  <si>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</si>
  <si>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</si>
  <si>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</si>
  <si>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</si>
  <si>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</si>
  <si>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</si>
  <si>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</si>
  <si>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</si>
  <si>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</si>
  <si>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</si>
  <si>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</si>
  <si>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</si>
  <si>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</si>
  <si>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</si>
  <si>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</si>
  <si>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</si>
  <si>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</si>
  <si>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</si>
  <si>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</si>
  <si>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</si>
  <si>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</si>
  <si>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</si>
  <si>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</si>
  <si>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</si>
  <si>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</si>
  <si>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</si>
  <si>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</si>
  <si>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</si>
  <si>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</si>
  <si>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</si>
  <si>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</si>
  <si>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</si>
  <si>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</si>
  <si>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</si>
  <si>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</si>
  <si>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</si>
  <si>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</si>
  <si>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</si>
  <si>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</si>
  <si>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</si>
  <si>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</si>
  <si>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</si>
  <si>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</si>
  <si>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</si>
  <si>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</si>
  <si>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</si>
  <si>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</si>
  <si>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</si>
  <si>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</si>
  <si>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</si>
  <si>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</si>
  <si>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</si>
  <si>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</si>
  <si>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</si>
  <si>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</si>
  <si>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</si>
  <si>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</si>
  <si>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</si>
  <si>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</si>
  <si>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</si>
  <si>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</si>
  <si>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</si>
  <si>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</si>
  <si>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</si>
  <si>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</si>
  <si>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</si>
  <si>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</si>
  <si>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</si>
  <si>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</si>
  <si>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</si>
  <si>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</si>
  <si>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</si>
  <si>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</si>
  <si>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</si>
  <si>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</si>
  <si>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</si>
  <si>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</si>
  <si>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</si>
  <si>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</si>
  <si>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</si>
  <si>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</si>
  <si>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</si>
  <si>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</si>
  <si>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</si>
  <si>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</si>
  <si>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</si>
  <si>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</si>
  <si>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</si>
  <si>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</si>
  <si>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</si>
  <si>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</si>
  <si>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</si>
  <si>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</si>
  <si>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</si>
  <si>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</si>
  <si>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</si>
  <si>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</si>
  <si>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</si>
  <si>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</si>
  <si>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</si>
  <si>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</si>
  <si>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</si>
  <si>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</si>
  <si>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</si>
  <si>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</si>
  <si>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</si>
  <si>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</si>
  <si>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</si>
  <si>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</si>
  <si>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</si>
  <si>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</si>
  <si>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</si>
  <si>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</si>
  <si>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</si>
  <si>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</si>
  <si>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</si>
  <si>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</si>
  <si>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</si>
  <si>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</si>
  <si>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</si>
  <si>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</si>
  <si>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</si>
  <si>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</si>
  <si>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</si>
  <si>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</si>
  <si>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</si>
  <si>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</si>
  <si>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</si>
  <si>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</si>
  <si>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</si>
  <si>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</si>
  <si>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</si>
  <si>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</si>
  <si>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</si>
  <si>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</si>
  <si>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</si>
  <si>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</si>
  <si>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</si>
  <si>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</si>
  <si>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</si>
  <si>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</si>
  <si>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</si>
  <si>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</si>
  <si>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</si>
  <si>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</si>
  <si>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</si>
  <si>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</si>
  <si>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</si>
  <si>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</si>
  <si>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</si>
  <si>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</si>
  <si>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</si>
  <si>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</si>
  <si>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</si>
  <si>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</si>
  <si>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</si>
  <si>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</si>
  <si>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</si>
  <si>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</si>
  <si>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</si>
  <si>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</si>
  <si>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</si>
  <si>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</si>
  <si>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</si>
  <si>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</si>
  <si>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</si>
  <si>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</si>
  <si>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</si>
  <si>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</si>
  <si>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</si>
  <si>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</si>
  <si>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</si>
  <si>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</si>
  <si>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</si>
  <si>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</si>
  <si>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</si>
  <si>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</si>
  <si>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</si>
  <si>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</si>
  <si>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</si>
  <si>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</si>
  <si>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</si>
  <si>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</si>
  <si>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</si>
  <si>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</si>
  <si>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</si>
  <si>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</si>
  <si>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</si>
  <si>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</si>
  <si>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</si>
  <si>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</si>
  <si>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</si>
  <si>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</si>
  <si>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</si>
  <si>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</si>
  <si>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</si>
  <si>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</si>
  <si>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</si>
  <si>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</si>
  <si>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</si>
  <si>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</si>
  <si>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</si>
  <si>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</si>
  <si>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</si>
  <si>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</si>
  <si>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</si>
  <si>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</si>
  <si>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</si>
  <si>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</si>
  <si>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</si>
  <si>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</si>
  <si>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</si>
  <si>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</si>
  <si>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</si>
  <si>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</si>
  <si>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</si>
  <si>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</si>
  <si>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</si>
  <si>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</si>
  <si>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</si>
  <si>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</si>
  <si>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</si>
  <si>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</si>
  <si>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</si>
  <si>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</si>
  <si>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</si>
  <si>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</si>
  <si>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</si>
  <si>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</si>
  <si>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</si>
  <si>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</si>
  <si>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</si>
  <si>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</si>
  <si>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</si>
  <si>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</si>
  <si>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</si>
  <si>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</si>
  <si>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</si>
  <si>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</si>
  <si>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</si>
  <si>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</si>
  <si>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</si>
  <si>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</si>
  <si>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</si>
  <si>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</si>
  <si>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</si>
  <si>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</si>
  <si>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</si>
  <si>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</si>
  <si>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</si>
  <si>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</si>
  <si>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</si>
  <si>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</si>
  <si>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</si>
  <si>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</si>
  <si>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</si>
  <si>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</si>
  <si>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</si>
  <si>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</si>
  <si>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</si>
  <si>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</si>
  <si>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</si>
  <si>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</si>
  <si>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</si>
  <si>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</si>
  <si>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</si>
  <si>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</si>
  <si>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</si>
  <si>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</si>
  <si>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</si>
  <si>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</si>
  <si>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</si>
  <si>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</si>
  <si>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</si>
  <si>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</si>
  <si>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</si>
  <si>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</si>
  <si>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</si>
  <si>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</si>
  <si>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</si>
  <si>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</si>
  <si>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</si>
  <si>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</si>
  <si>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</si>
  <si>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</si>
  <si>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</si>
  <si>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</si>
  <si>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</si>
  <si>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</si>
  <si>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</si>
  <si>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</si>
  <si>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</si>
  <si>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</si>
  <si>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</si>
  <si>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</si>
  <si>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</si>
  <si>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</si>
  <si>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</si>
  <si>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</si>
  <si>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</si>
  <si>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</si>
  <si>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</si>
  <si>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</si>
  <si>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</si>
  <si>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</si>
  <si>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</si>
  <si>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</si>
  <si>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</si>
  <si>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</si>
  <si>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</si>
  <si>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</si>
  <si>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</si>
  <si>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</si>
  <si>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</si>
  <si>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</si>
  <si>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</si>
  <si>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</si>
  <si>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</si>
  <si>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</si>
  <si>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</si>
  <si>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</si>
  <si>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</si>
  <si>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</si>
  <si>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</si>
  <si>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</si>
  <si>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</si>
  <si>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</si>
  <si>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</si>
  <si>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</si>
  <si>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</si>
  <si>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</si>
  <si>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</si>
  <si>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</si>
  <si>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</si>
  <si>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</si>
  <si>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</si>
  <si>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</si>
  <si>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</si>
  <si>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</si>
  <si>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</si>
  <si>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</si>
  <si>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</si>
  <si>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</si>
  <si>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</si>
  <si>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</si>
  <si>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</si>
  <si>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</si>
  <si>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</si>
  <si>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</si>
  <si>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</si>
  <si>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</si>
  <si>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</si>
  <si>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</si>
  <si>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</si>
  <si>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</si>
  <si>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</si>
  <si>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</si>
  <si>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</si>
  <si>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</si>
  <si>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</si>
  <si>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</si>
  <si>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</si>
  <si>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</si>
  <si>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</si>
  <si>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</si>
  <si>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</si>
  <si>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</si>
  <si>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</si>
  <si>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</si>
  <si>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</si>
  <si>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</si>
  <si>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</si>
  <si>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</si>
  <si>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</si>
  <si>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</si>
  <si>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</si>
  <si>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</si>
  <si>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</si>
  <si>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</si>
  <si>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</si>
  <si>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</si>
  <si>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</si>
  <si>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</si>
  <si>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</si>
  <si>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</si>
  <si>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</si>
  <si>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</si>
  <si>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</si>
  <si>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</si>
  <si>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</si>
  <si>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</si>
  <si>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</si>
  <si>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</si>
  <si>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</si>
  <si>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</si>
  <si>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</si>
  <si>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</si>
  <si>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</si>
  <si>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</si>
  <si>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</si>
  <si>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</si>
  <si>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</si>
  <si>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</si>
  <si>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</si>
  <si>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</si>
  <si>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</si>
  <si>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</si>
  <si>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</si>
  <si>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</si>
  <si>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</si>
  <si>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</si>
  <si>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</si>
  <si>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</si>
  <si>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</si>
  <si>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</si>
  <si>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</si>
  <si>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</si>
  <si>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</si>
  <si>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</si>
  <si>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</si>
  <si>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</si>
  <si>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</si>
  <si>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</si>
  <si>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</si>
  <si>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</si>
  <si>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</si>
  <si>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</si>
  <si>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</si>
  <si>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</si>
  <si>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</si>
  <si>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</si>
  <si>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</si>
  <si>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</si>
  <si>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</si>
  <si>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</si>
  <si>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</si>
  <si>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</si>
  <si>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</si>
  <si>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</si>
  <si>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</si>
  <si>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</si>
  <si>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</si>
  <si>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</si>
  <si>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</si>
  <si>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</si>
  <si>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</si>
  <si>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</si>
  <si>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</si>
  <si>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</si>
  <si>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</si>
  <si>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</si>
  <si>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</si>
  <si>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</si>
  <si>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</si>
  <si>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</si>
  <si>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</si>
  <si>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</si>
  <si>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</si>
  <si>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</si>
  <si>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</si>
  <si>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</si>
  <si>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</si>
  <si>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</si>
  <si>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</si>
  <si>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</si>
  <si>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</si>
  <si>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</si>
  <si>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</si>
  <si>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</si>
  <si>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</si>
  <si>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</si>
  <si>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</si>
  <si>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</si>
  <si>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</si>
  <si>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</si>
  <si>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</si>
  <si>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</si>
  <si>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</si>
  <si>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</si>
  <si>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</si>
  <si>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</si>
  <si>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</si>
  <si>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</si>
  <si>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</si>
  <si>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</si>
  <si>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</si>
  <si>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</si>
  <si>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</si>
  <si>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</si>
  <si>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</si>
  <si>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</si>
  <si>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</si>
  <si>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</si>
  <si>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</si>
  <si>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</si>
  <si>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</si>
  <si>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</si>
  <si>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</si>
  <si>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</si>
  <si>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</si>
  <si>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</si>
  <si>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</si>
  <si>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</si>
  <si>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</si>
  <si>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</si>
  <si>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</si>
  <si>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</si>
  <si>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</si>
  <si>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</si>
  <si>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</si>
  <si>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</si>
  <si>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</si>
  <si>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</si>
  <si>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</si>
  <si>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</si>
  <si>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</si>
  <si>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</si>
  <si>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</si>
  <si>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</si>
  <si>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</si>
  <si>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</si>
  <si>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</si>
  <si>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</si>
  <si>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</si>
  <si>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</si>
  <si>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</si>
  <si>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</si>
  <si>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</si>
  <si>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</si>
  <si>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</si>
  <si>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</si>
  <si>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</si>
  <si>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</si>
  <si>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</si>
  <si>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</si>
  <si>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</si>
  <si>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</si>
  <si>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</si>
  <si>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</si>
  <si>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</si>
  <si>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</si>
  <si>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</si>
  <si>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</si>
  <si>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</si>
  <si>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</si>
  <si>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</si>
  <si>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</si>
  <si>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</si>
  <si>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</si>
  <si>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</si>
  <si>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</si>
  <si>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</si>
  <si>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</si>
  <si>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</si>
  <si>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</si>
  <si>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</si>
  <si>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</si>
  <si>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</si>
  <si>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</si>
  <si>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</si>
  <si>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</si>
  <si>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</si>
  <si>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</si>
  <si>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</si>
  <si>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</si>
  <si>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</si>
  <si>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</si>
  <si>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</si>
  <si>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</si>
  <si>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</si>
  <si>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</si>
  <si>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</si>
  <si>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</si>
  <si>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</si>
  <si>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</si>
  <si>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</si>
  <si>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</si>
  <si>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</si>
  <si>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</si>
  <si>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</si>
  <si>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</si>
  <si>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</si>
  <si>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</si>
  <si>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</si>
  <si>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</si>
  <si>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</si>
  <si>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</si>
  <si>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</si>
  <si>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</si>
  <si>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</si>
  <si>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</si>
  <si>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</si>
  <si>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</si>
  <si>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</si>
  <si>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</si>
  <si>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</si>
  <si>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</si>
  <si>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</si>
  <si>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</si>
  <si>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</si>
  <si>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</si>
  <si>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</si>
  <si>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</si>
  <si>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</si>
  <si>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</si>
  <si>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</si>
  <si>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</si>
  <si>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</si>
  <si>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</si>
  <si>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</si>
  <si>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</si>
  <si>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</si>
  <si>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</si>
  <si>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</si>
  <si>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</si>
  <si>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</si>
  <si>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</si>
  <si>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</si>
  <si>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</si>
  <si>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</si>
  <si>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</si>
  <si>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</si>
  <si>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</si>
  <si>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</si>
  <si>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</si>
  <si>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</si>
  <si>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</si>
  <si>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</si>
  <si>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</si>
  <si>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</si>
  <si>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</si>
  <si>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</si>
  <si>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</si>
  <si>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</si>
  <si>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</si>
  <si>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</si>
  <si>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</si>
  <si>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</si>
  <si>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</si>
  <si>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</si>
  <si>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</si>
  <si>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</si>
  <si>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</si>
  <si>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</si>
  <si>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</si>
  <si>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</si>
  <si>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</si>
  <si>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</si>
  <si>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</si>
  <si>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</si>
  <si>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</si>
  <si>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</si>
  <si>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</si>
  <si>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</si>
  <si>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</si>
  <si>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</si>
  <si>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</si>
  <si>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</si>
  <si>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</si>
  <si>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</si>
  <si>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</si>
  <si>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</si>
  <si>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</si>
  <si>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</si>
  <si>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</si>
  <si>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</si>
  <si>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</si>
  <si>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</si>
  <si>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</si>
  <si>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</si>
  <si>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</si>
  <si>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</si>
  <si>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</si>
  <si>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</si>
  <si>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</si>
  <si>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</si>
  <si>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</si>
  <si>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</si>
  <si>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</si>
  <si>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</si>
  <si>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</si>
  <si>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</si>
  <si>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</si>
  <si>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</si>
  <si>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</si>
  <si>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</si>
  <si>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</si>
  <si>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</si>
  <si>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</si>
  <si>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</si>
  <si>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</si>
  <si>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</si>
  <si>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</si>
  <si>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</si>
  <si>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</si>
  <si>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</si>
  <si>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</si>
  <si>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</si>
  <si>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</si>
  <si>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</si>
  <si>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</si>
  <si>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</si>
  <si>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</si>
  <si>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</si>
  <si>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</si>
  <si>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</si>
  <si>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</si>
  <si>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</si>
  <si>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</si>
  <si>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</si>
  <si>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</si>
  <si>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</si>
  <si>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</si>
  <si>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</si>
  <si>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</si>
  <si>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</si>
  <si>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</si>
  <si>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</si>
  <si>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</si>
  <si>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</si>
  <si>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</si>
  <si>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</si>
  <si>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</si>
  <si>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</si>
  <si>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</si>
  <si>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</si>
  <si>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</si>
  <si>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</si>
  <si>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</si>
  <si>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</si>
  <si>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</si>
  <si>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</si>
  <si>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</si>
  <si>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</si>
  <si>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</si>
  <si>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</si>
  <si>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</si>
  <si>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</si>
  <si>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</si>
  <si>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</si>
  <si>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</si>
  <si>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</si>
  <si>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</si>
  <si>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</si>
  <si>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</si>
  <si>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</si>
  <si>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</si>
  <si>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</si>
  <si>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</si>
  <si>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</si>
  <si>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</si>
  <si>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</si>
  <si>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</si>
  <si>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</si>
  <si>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</si>
  <si>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</si>
  <si>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</si>
  <si>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</si>
  <si>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</si>
  <si>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</si>
  <si>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</si>
  <si>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</si>
  <si>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</si>
  <si>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</si>
  <si>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</si>
  <si>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</si>
  <si>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</si>
  <si>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</si>
  <si>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</si>
  <si>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</si>
  <si>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</si>
  <si>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</si>
  <si>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</si>
  <si>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</si>
  <si>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</si>
  <si>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</si>
  <si>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</si>
  <si>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</si>
  <si>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</si>
  <si>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</si>
  <si>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</si>
  <si>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</si>
  <si>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</si>
  <si>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</si>
  <si>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</si>
  <si>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</si>
  <si>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</si>
  <si>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</si>
  <si>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</si>
  <si>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</si>
  <si>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</si>
  <si>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</si>
  <si>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</si>
  <si>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</si>
  <si>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</si>
  <si>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</si>
  <si>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</si>
  <si>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</si>
  <si>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</si>
  <si>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</si>
  <si>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</si>
  <si>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</si>
  <si>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</si>
  <si>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</si>
  <si>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</si>
  <si>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</si>
  <si>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</si>
  <si>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</si>
  <si>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</si>
  <si>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</si>
  <si>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</si>
  <si>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</si>
  <si>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</si>
  <si>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</si>
  <si>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</si>
  <si>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</si>
  <si>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</si>
  <si>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</si>
  <si>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</si>
  <si>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</si>
  <si>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</si>
  <si>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</si>
  <si>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</si>
  <si>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</si>
  <si>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</si>
  <si>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</si>
  <si>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</si>
  <si>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</si>
  <si>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</si>
  <si>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</si>
  <si>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</si>
  <si>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</si>
  <si>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</si>
  <si>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</si>
  <si>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</si>
  <si>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</si>
  <si>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</si>
  <si>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</si>
  <si>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</si>
  <si>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</si>
  <si>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</si>
  <si>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</si>
  <si>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</si>
  <si>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</si>
  <si>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</si>
  <si>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</si>
  <si>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</si>
  <si>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</si>
  <si>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</si>
  <si>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</si>
  <si>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</si>
  <si>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</si>
  <si>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</si>
  <si>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</si>
  <si>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</si>
  <si>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</si>
  <si>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</si>
  <si>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</si>
  <si>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</si>
  <si>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</si>
  <si>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</si>
  <si>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</si>
  <si>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</si>
  <si>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</si>
  <si>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</si>
  <si>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</si>
  <si>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</si>
  <si>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</si>
  <si>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</si>
  <si>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</si>
  <si>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</si>
  <si>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</si>
  <si>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</si>
  <si>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</si>
  <si>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</si>
  <si>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</si>
  <si>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</si>
  <si>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</si>
  <si>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</si>
  <si>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</si>
  <si>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</si>
  <si>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</si>
  <si>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</si>
  <si>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</si>
  <si>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</si>
  <si>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</si>
  <si>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</si>
  <si>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</si>
  <si>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</si>
  <si>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</si>
  <si>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</si>
  <si>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</si>
  <si>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</si>
  <si>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</si>
  <si>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</si>
  <si>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</si>
  <si>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</si>
  <si>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</si>
  <si>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</si>
  <si>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</si>
  <si>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</si>
  <si>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</si>
  <si>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</si>
  <si>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</si>
  <si>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</si>
  <si>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</si>
  <si>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</si>
  <si>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</si>
  <si>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</si>
  <si>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</si>
  <si>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</si>
  <si>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</si>
  <si>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</si>
  <si>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</si>
  <si>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</si>
  <si>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</si>
  <si>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</si>
  <si>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</si>
  <si>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</si>
  <si>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</si>
  <si>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</si>
  <si>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</si>
  <si>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</si>
  <si>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</si>
  <si>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</si>
  <si>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</si>
  <si>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</si>
  <si>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</si>
  <si>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</si>
  <si>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</si>
  <si>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</si>
  <si>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</si>
  <si>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</si>
  <si>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</si>
  <si>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</si>
  <si>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</si>
  <si>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</si>
  <si>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</si>
  <si>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</si>
  <si>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</si>
  <si>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</si>
  <si>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</si>
  <si>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</si>
  <si>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</si>
  <si>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</si>
  <si>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</si>
  <si>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</si>
  <si>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</si>
  <si>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</si>
  <si>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</si>
  <si>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</si>
  <si>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</si>
  <si>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</si>
  <si>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</si>
  <si>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</si>
  <si>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</si>
  <si>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</si>
  <si>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</si>
  <si>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</si>
  <si>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</si>
  <si>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</si>
  <si>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</si>
  <si>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</si>
  <si>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</si>
  <si>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</si>
  <si>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</si>
  <si>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</si>
  <si>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</si>
  <si>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</si>
  <si>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</si>
  <si>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</si>
  <si>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</si>
  <si>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</si>
  <si>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</si>
  <si>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</si>
  <si>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</si>
  <si>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</si>
  <si>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</si>
  <si>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</si>
  <si>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</si>
  <si>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</si>
  <si>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</si>
  <si>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</si>
  <si>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</si>
  <si>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</si>
  <si>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</si>
  <si>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</si>
  <si>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</si>
  <si>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</si>
  <si>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</si>
  <si>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</si>
  <si>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</si>
  <si>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</si>
  <si>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</si>
  <si>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</si>
  <si>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</si>
  <si>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</si>
  <si>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</si>
  <si>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</si>
  <si>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</si>
  <si>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</si>
  <si>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</si>
  <si>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</si>
  <si>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</si>
  <si>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</si>
  <si>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</si>
  <si>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</si>
  <si>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</si>
  <si>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</si>
  <si>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</si>
  <si>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</si>
  <si>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</si>
  <si>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</si>
  <si>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</si>
  <si>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</si>
  <si>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</si>
  <si>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</si>
  <si>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</si>
  <si>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</si>
  <si>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</si>
  <si>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</si>
  <si>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</si>
  <si>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</si>
  <si>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</si>
  <si>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</si>
  <si>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</si>
  <si>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</si>
  <si>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</si>
  <si>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</si>
  <si>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</si>
  <si>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</si>
  <si>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</si>
  <si>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</si>
  <si>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</si>
  <si>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</si>
  <si>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</si>
  <si>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</si>
  <si>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</si>
  <si>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</si>
  <si>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</si>
  <si>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</si>
  <si>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</si>
  <si>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</si>
  <si>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</si>
  <si>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</si>
  <si>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</si>
  <si>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</si>
  <si>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</si>
  <si>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</si>
  <si>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</si>
  <si>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</si>
  <si>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</si>
  <si>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</si>
  <si>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</si>
  <si>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</si>
  <si>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</si>
  <si>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</si>
  <si>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</si>
  <si>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</si>
  <si>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</si>
  <si>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</si>
  <si>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</si>
  <si>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</si>
  <si>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</si>
  <si>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</si>
  <si>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</si>
  <si>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</si>
  <si>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</si>
  <si>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</si>
  <si>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</si>
  <si>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</si>
  <si>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</si>
  <si>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</si>
  <si>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</si>
  <si>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</si>
  <si>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</si>
  <si>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</si>
  <si>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</si>
  <si>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</si>
  <si>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</si>
  <si>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</si>
  <si>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</si>
  <si>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</si>
  <si>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</si>
  <si>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</si>
  <si>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</si>
  <si>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</si>
  <si>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</si>
  <si>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</si>
  <si>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</si>
  <si>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</si>
  <si>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</si>
  <si>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</si>
  <si>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</si>
  <si>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</si>
  <si>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</si>
  <si>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</si>
  <si>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</si>
  <si>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</si>
  <si>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</si>
  <si>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</si>
  <si>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</si>
  <si>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</si>
  <si>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</si>
  <si>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</si>
  <si>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</si>
  <si>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</si>
  <si>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</si>
  <si>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</si>
  <si>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</si>
  <si>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</si>
  <si>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</si>
  <si>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</si>
  <si>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</si>
  <si>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</si>
  <si>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</si>
  <si>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</si>
  <si>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</si>
  <si>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</si>
  <si>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</si>
  <si>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</si>
  <si>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</si>
  <si>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</si>
  <si>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</si>
  <si>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</si>
  <si>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</si>
  <si>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</si>
  <si>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</si>
  <si>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</si>
  <si>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</si>
  <si>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</si>
  <si>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</si>
  <si>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</si>
  <si>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</si>
  <si>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</si>
  <si>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</si>
  <si>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</si>
  <si>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</si>
  <si>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</si>
  <si>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</si>
  <si>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</si>
  <si>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</si>
  <si>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</si>
  <si>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</si>
  <si>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</si>
  <si>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</si>
  <si>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</si>
  <si>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</si>
  <si>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</si>
  <si>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</si>
  <si>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</si>
  <si>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</si>
  <si>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</si>
  <si>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</si>
  <si>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</si>
  <si>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</si>
  <si>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</si>
  <si>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</si>
  <si>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</si>
  <si>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</si>
  <si>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</si>
  <si>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</si>
  <si>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</si>
  <si>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</si>
  <si>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</si>
  <si>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</si>
  <si>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</si>
  <si>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</si>
  <si>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</si>
  <si>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</si>
  <si>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</si>
  <si>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</si>
  <si>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</si>
  <si>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</si>
  <si>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</si>
  <si>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</si>
  <si>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</si>
  <si>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</si>
  <si>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</si>
  <si>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</si>
  <si>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</si>
  <si>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</si>
  <si>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</si>
  <si>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</si>
  <si>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</si>
  <si>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</si>
  <si>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</si>
  <si>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</si>
  <si>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</si>
  <si>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</si>
  <si>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</si>
  <si>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</si>
  <si>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</si>
  <si>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</si>
  <si>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</si>
  <si>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</si>
  <si>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</si>
  <si>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</si>
  <si>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</si>
  <si>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</si>
  <si>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</si>
  <si>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</si>
  <si>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</si>
  <si>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</si>
  <si>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</si>
  <si>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</si>
  <si>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</si>
  <si>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</si>
  <si>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</si>
  <si>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</si>
  <si>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</si>
  <si>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</si>
  <si>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</si>
  <si>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</si>
  <si>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</si>
  <si>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</si>
  <si>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</si>
  <si>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</si>
  <si>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</si>
  <si>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</si>
  <si>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</si>
  <si>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</si>
  <si>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</si>
  <si>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</si>
  <si>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</si>
  <si>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</si>
  <si>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</si>
  <si>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</si>
  <si>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</si>
  <si>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</si>
  <si>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</si>
  <si>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</si>
  <si>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</si>
  <si>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</si>
  <si>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</si>
  <si>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</si>
  <si>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</si>
  <si>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</si>
  <si>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</si>
  <si>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</si>
  <si>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</si>
  <si>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</si>
  <si>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</si>
  <si>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</si>
  <si>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</si>
  <si>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</si>
  <si>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</si>
  <si>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</si>
  <si>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</si>
  <si>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</si>
  <si>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</si>
  <si>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</si>
  <si>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</si>
  <si>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</si>
  <si>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</si>
  <si>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</si>
  <si>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</si>
  <si>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</si>
  <si>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</si>
  <si>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</si>
  <si>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</si>
  <si>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</si>
  <si>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</si>
  <si>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</si>
  <si>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</si>
  <si>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</si>
  <si>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</si>
  <si>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</si>
  <si>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</si>
  <si>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</si>
  <si>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</si>
  <si>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</si>
  <si>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</si>
  <si>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</si>
  <si>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</si>
  <si>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</si>
  <si>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</si>
  <si>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</si>
  <si>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</si>
  <si>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</si>
  <si>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</si>
  <si>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</si>
  <si>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</si>
  <si>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</si>
  <si>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</si>
  <si>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</si>
  <si>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</si>
  <si>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</si>
  <si>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</si>
  <si>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</si>
  <si>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</si>
  <si>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</si>
  <si>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</si>
  <si>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</si>
  <si>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</si>
  <si>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</si>
  <si>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</si>
  <si>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</si>
  <si>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</si>
  <si>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</si>
  <si>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</si>
  <si>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</si>
  <si>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</si>
  <si>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</si>
  <si>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</si>
  <si>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</si>
  <si>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</si>
  <si>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</si>
  <si>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</si>
  <si>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</si>
  <si>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</si>
  <si>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</si>
  <si>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</si>
  <si>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</si>
  <si>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</si>
  <si>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</si>
  <si>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</si>
  <si>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</si>
  <si>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</si>
  <si>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</si>
  <si>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</si>
  <si>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</si>
  <si>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</si>
  <si>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</si>
  <si>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</si>
  <si>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</si>
  <si>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</si>
  <si>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</si>
  <si>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</si>
  <si>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</si>
  <si>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</si>
  <si>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</si>
  <si>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</si>
  <si>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</si>
  <si>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</si>
  <si>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</si>
  <si>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</si>
  <si>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</si>
  <si>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</si>
  <si>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</si>
  <si>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</si>
  <si>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</si>
  <si>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</si>
  <si>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</si>
  <si>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</si>
  <si>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</si>
  <si>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</si>
  <si>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</si>
  <si>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</si>
  <si>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</si>
  <si>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</si>
  <si>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</si>
  <si>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</si>
  <si>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</si>
  <si>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</si>
  <si>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</si>
  <si>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</si>
  <si>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</si>
  <si>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</si>
  <si>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</si>
  <si>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</si>
  <si>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</si>
  <si>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</si>
  <si>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</si>
  <si>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</si>
  <si>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</si>
  <si>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</si>
  <si>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</si>
  <si>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</si>
  <si>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</si>
  <si>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</si>
  <si>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</si>
  <si>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</si>
  <si>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</si>
  <si>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</si>
  <si>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</si>
  <si>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</si>
  <si>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</si>
  <si>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</si>
  <si>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</si>
  <si>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</si>
  <si>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</si>
  <si>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</si>
  <si>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</si>
  <si>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</si>
  <si>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</si>
  <si>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</si>
  <si>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</si>
  <si>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</si>
  <si>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</si>
  <si>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</si>
  <si>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</si>
  <si>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</si>
  <si>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</si>
  <si>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</si>
  <si>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</si>
  <si>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</si>
  <si>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</si>
  <si>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</si>
  <si>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</si>
  <si>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</si>
  <si>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</si>
  <si>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</si>
  <si>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</si>
  <si>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</si>
  <si>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</si>
  <si>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</si>
  <si>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</si>
  <si>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</si>
  <si>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</si>
  <si>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</si>
  <si>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</si>
  <si>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</si>
  <si>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</si>
  <si>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</si>
  <si>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</si>
  <si>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</si>
  <si>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</si>
  <si>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</si>
  <si>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</si>
  <si>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</si>
  <si>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</si>
  <si>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</si>
  <si>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</si>
  <si>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</si>
  <si>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</si>
  <si>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</si>
  <si>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</si>
  <si>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</si>
  <si>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</si>
  <si>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</si>
  <si>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</si>
  <si>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</si>
  <si>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</si>
  <si>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</si>
  <si>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</si>
  <si>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</si>
  <si>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</si>
  <si>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</si>
  <si>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</si>
  <si>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</si>
  <si>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</si>
  <si>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</si>
  <si>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</si>
  <si>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</si>
  <si>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</si>
  <si>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</si>
  <si>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</si>
  <si>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</si>
  <si>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</si>
  <si>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</si>
  <si>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</si>
  <si>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</si>
  <si>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</si>
  <si>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</si>
  <si>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</si>
  <si>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</si>
  <si>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</si>
  <si>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</si>
  <si>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</si>
  <si>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</si>
  <si>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</si>
  <si>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</si>
  <si>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</si>
  <si>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</si>
  <si>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</si>
  <si>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</si>
  <si>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</si>
  <si>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</si>
  <si>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</si>
  <si>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</si>
  <si>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</si>
  <si>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</si>
  <si>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</si>
  <si>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</si>
  <si>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</si>
  <si>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</si>
  <si>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</si>
  <si>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</si>
  <si>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</si>
  <si>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</si>
  <si>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</si>
  <si>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</si>
  <si>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</si>
  <si>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</si>
  <si>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</si>
  <si>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</si>
  <si>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</si>
  <si>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</si>
  <si>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</si>
  <si>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</si>
  <si>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</si>
  <si>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</si>
  <si>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</si>
  <si>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</si>
  <si>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</si>
  <si>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</si>
  <si>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</si>
  <si>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</si>
  <si>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</si>
  <si>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</si>
  <si>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</si>
  <si>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</si>
  <si>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</si>
  <si>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</si>
  <si>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</si>
  <si>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</si>
  <si>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</si>
  <si>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</si>
  <si>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</si>
  <si>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</si>
  <si>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</si>
  <si>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</si>
  <si>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</si>
  <si>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</si>
  <si>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</si>
  <si>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</si>
  <si>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</si>
  <si>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</si>
  <si>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</si>
  <si>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</si>
  <si>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</si>
  <si>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</si>
  <si>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</si>
  <si>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</si>
  <si>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</si>
  <si>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</si>
  <si>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</si>
  <si>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</si>
  <si>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</si>
  <si>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</si>
  <si>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</si>
  <si>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</si>
  <si>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</si>
  <si>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</si>
  <si>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</si>
  <si>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</si>
  <si>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</si>
  <si>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</si>
  <si>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</si>
  <si>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</si>
  <si>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</si>
  <si>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</si>
  <si>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</si>
  <si>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</si>
  <si>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</si>
  <si>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</si>
  <si>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</si>
  <si>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</si>
  <si>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</si>
  <si>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</si>
  <si>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</si>
  <si>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</si>
  <si>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</si>
  <si>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</si>
  <si>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</si>
  <si>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</si>
  <si>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</si>
  <si>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</si>
  <si>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</si>
  <si>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</si>
  <si>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</si>
  <si>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</si>
  <si>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</si>
  <si>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</si>
  <si>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</si>
  <si>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</si>
  <si>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</si>
  <si>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</si>
  <si>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</si>
  <si>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</si>
  <si>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</si>
  <si>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</si>
  <si>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</si>
  <si>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</si>
  <si>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</si>
  <si>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</si>
  <si>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</si>
  <si>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</si>
  <si>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</si>
  <si>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</si>
  <si>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</si>
  <si>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</si>
  <si>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</si>
  <si>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</si>
  <si>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</si>
  <si>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</si>
  <si>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</si>
  <si>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</si>
  <si>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</si>
  <si>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</si>
  <si>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</si>
  <si>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</si>
  <si>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</si>
  <si>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</si>
  <si>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</si>
  <si>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</si>
  <si>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</si>
  <si>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</si>
  <si>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</si>
  <si>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</si>
  <si>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</si>
  <si>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</si>
  <si>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</si>
  <si>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</si>
  <si>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</si>
  <si>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</si>
  <si>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</si>
  <si>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</si>
  <si>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</si>
  <si>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</si>
  <si>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</si>
  <si>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</si>
  <si>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</si>
  <si>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</si>
  <si>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</si>
  <si>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</si>
  <si>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</si>
  <si>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</si>
  <si>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</si>
  <si>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</si>
  <si>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</si>
  <si>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</si>
  <si>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</si>
  <si>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</si>
  <si>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</si>
  <si>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</si>
  <si>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</si>
  <si>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</si>
  <si>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</si>
  <si>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</si>
  <si>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</si>
  <si>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</si>
  <si>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</si>
  <si>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</si>
  <si>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</si>
  <si>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</si>
  <si>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</si>
  <si>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</si>
  <si>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</si>
  <si>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</si>
  <si>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</si>
  <si>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</si>
  <si>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</si>
  <si>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</si>
  <si>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</si>
  <si>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</si>
  <si>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</si>
  <si>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</si>
  <si>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</si>
  <si>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</si>
  <si>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</si>
  <si>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</si>
  <si>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</si>
  <si>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</si>
  <si>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</si>
  <si>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</si>
  <si>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</si>
  <si>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</si>
  <si>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</si>
  <si>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</si>
  <si>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</si>
  <si>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</si>
  <si>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</si>
  <si>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</si>
  <si>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</si>
  <si>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</si>
  <si>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</si>
  <si>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</si>
  <si>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</si>
  <si>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</si>
  <si>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</si>
  <si>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</si>
  <si>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</si>
  <si>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</si>
  <si>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</si>
  <si>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</si>
  <si>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</si>
  <si>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</si>
  <si>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</si>
  <si>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</si>
  <si>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</si>
  <si>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</si>
  <si>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</si>
  <si>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</si>
  <si>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</si>
  <si>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</si>
  <si>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</si>
  <si>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</si>
  <si>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</si>
  <si>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</si>
  <si>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</si>
  <si>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</si>
  <si>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</si>
  <si>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</si>
  <si>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</si>
  <si>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</si>
  <si>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</si>
  <si>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</si>
  <si>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</si>
  <si>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</si>
  <si>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</si>
  <si>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</si>
  <si>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</si>
  <si>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</si>
  <si>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</si>
  <si>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</si>
  <si>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</si>
  <si>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</si>
  <si>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</si>
  <si>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</si>
  <si>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</si>
  <si>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</si>
  <si>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</si>
  <si>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</si>
  <si>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</si>
  <si>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</si>
  <si>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</si>
  <si>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</si>
  <si>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</si>
  <si>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</si>
  <si>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</si>
  <si>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</si>
  <si>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</si>
  <si>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</si>
  <si>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</si>
  <si>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</si>
  <si>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</si>
  <si>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</si>
  <si>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</si>
  <si>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</si>
  <si>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</si>
  <si>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</si>
  <si>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</si>
  <si>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</si>
  <si>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</si>
  <si>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</si>
  <si>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</si>
  <si>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</si>
  <si>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</si>
  <si>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</si>
  <si>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</si>
  <si>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</si>
  <si>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</si>
  <si>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</si>
  <si>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</si>
  <si>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</si>
  <si>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</si>
  <si>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</si>
  <si>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</si>
  <si>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</si>
  <si>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</si>
  <si>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</si>
  <si>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</si>
  <si>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</si>
  <si>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</si>
  <si>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</si>
  <si>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</si>
  <si>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</si>
  <si>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</si>
  <si>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</si>
  <si>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</si>
  <si>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</si>
  <si>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</si>
  <si>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</si>
  <si>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</si>
  <si>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</si>
  <si>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</si>
  <si>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</si>
  <si>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</si>
  <si>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</si>
  <si>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</si>
  <si>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</si>
  <si>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</si>
  <si>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</si>
  <si>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</si>
  <si>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</si>
  <si>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</si>
  <si>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</si>
  <si>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</si>
  <si>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</si>
  <si>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</si>
  <si>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</si>
  <si>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</si>
  <si>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</si>
  <si>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</si>
  <si>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</si>
  <si>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</si>
  <si>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</si>
  <si>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</si>
  <si>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</si>
  <si>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</si>
  <si>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</si>
  <si>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</si>
  <si>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</si>
  <si>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</si>
  <si>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</si>
  <si>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</si>
  <si>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</si>
  <si>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</si>
  <si>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</si>
  <si>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</si>
  <si>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</si>
  <si>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</si>
  <si>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</si>
  <si>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</si>
  <si>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</si>
  <si>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</si>
  <si>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</si>
  <si>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</si>
  <si>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</si>
  <si>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</si>
  <si>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</si>
  <si>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</si>
  <si>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</si>
  <si>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</si>
  <si>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</si>
  <si>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</si>
  <si>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</si>
  <si>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</si>
  <si>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</si>
  <si>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</si>
  <si>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</si>
  <si>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</si>
  <si>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</si>
  <si>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</si>
  <si>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</si>
  <si>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</si>
  <si>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</si>
  <si>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</si>
  <si>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</si>
  <si>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</si>
  <si>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</si>
  <si>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</si>
  <si>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</si>
  <si>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</si>
  <si>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</si>
  <si>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</si>
  <si>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</si>
  <si>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</si>
  <si>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</si>
  <si>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</si>
  <si>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</si>
  <si>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</si>
  <si>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</si>
  <si>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</si>
  <si>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</si>
  <si>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</si>
  <si>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</si>
  <si>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</si>
  <si>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</si>
  <si>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</si>
  <si>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</si>
  <si>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</si>
  <si>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</si>
  <si>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</si>
  <si>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</si>
  <si>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</si>
  <si>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</si>
  <si>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</si>
  <si>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</si>
  <si>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</si>
  <si>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</si>
  <si>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</si>
  <si>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</si>
  <si>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</si>
  <si>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</si>
  <si>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</si>
  <si>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</si>
  <si>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</si>
  <si>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</si>
  <si>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</si>
  <si>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</si>
  <si>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</si>
  <si>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</si>
  <si>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</si>
  <si>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</si>
  <si>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</si>
  <si>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</si>
  <si>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</si>
  <si>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</si>
  <si>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</si>
  <si>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</si>
  <si>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</si>
  <si>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</si>
  <si>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</si>
  <si>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</si>
  <si>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</si>
  <si>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</si>
  <si>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</si>
  <si>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</si>
  <si>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</si>
  <si>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</si>
  <si>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</si>
  <si>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</si>
  <si>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</si>
  <si>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</si>
  <si>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</si>
  <si>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</si>
  <si>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</si>
  <si>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</si>
  <si>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</si>
  <si>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</si>
  <si>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</si>
  <si>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</si>
  <si>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</si>
  <si>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</si>
  <si>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</si>
  <si>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</si>
  <si>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</si>
  <si>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</si>
  <si>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</si>
  <si>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</si>
  <si>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</si>
  <si>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</si>
  <si>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</si>
  <si>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</si>
  <si>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</si>
  <si>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</si>
  <si>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</si>
  <si>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</si>
  <si>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</si>
  <si>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</si>
  <si>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</si>
  <si>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</si>
  <si>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</si>
  <si>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</si>
  <si>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</si>
  <si>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</si>
  <si>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</si>
  <si>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</si>
  <si>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</si>
  <si>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</si>
  <si>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</si>
  <si>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</si>
  <si>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</si>
  <si>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</si>
  <si>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</si>
  <si>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</si>
  <si>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</si>
  <si>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</si>
  <si>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</si>
  <si>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</si>
  <si>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</si>
  <si>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</si>
  <si>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</si>
  <si>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</si>
  <si>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</si>
  <si>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</si>
  <si>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</si>
  <si>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</si>
  <si>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</si>
  <si>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</si>
  <si>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</si>
  <si>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</si>
  <si>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</si>
  <si>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</si>
  <si>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</si>
  <si>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</si>
  <si>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</si>
  <si>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</si>
  <si>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</si>
  <si>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</si>
  <si>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</si>
  <si>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</si>
  <si>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</si>
  <si>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</si>
  <si>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</si>
  <si>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</si>
  <si>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</si>
  <si>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</si>
  <si>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</si>
  <si>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</si>
  <si>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</si>
  <si>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</si>
  <si>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</si>
  <si>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</si>
  <si>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</si>
  <si>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</si>
  <si>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</si>
  <si>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</si>
  <si>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</si>
  <si>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</si>
  <si>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</si>
  <si>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</si>
  <si>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</si>
  <si>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</si>
  <si>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</si>
  <si>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</si>
  <si>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</si>
  <si>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</si>
  <si>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</si>
  <si>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</si>
  <si>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</si>
  <si>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</si>
  <si>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</si>
  <si>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</si>
  <si>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</si>
  <si>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</si>
  <si>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</si>
  <si>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</si>
  <si>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</si>
  <si>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</si>
  <si>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</si>
  <si>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</si>
  <si>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</si>
  <si>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</si>
  <si>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</si>
  <si>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</si>
  <si>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</si>
  <si>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</si>
  <si>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</si>
  <si>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</si>
  <si>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</si>
  <si>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</si>
  <si>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</si>
  <si>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</si>
  <si>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</si>
  <si>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</si>
  <si>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</si>
  <si>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</si>
  <si>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</si>
  <si>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</si>
  <si>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</si>
  <si>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</si>
  <si>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</si>
  <si>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</si>
  <si>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</si>
  <si>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</si>
  <si>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</si>
  <si>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</si>
  <si>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</si>
  <si>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</si>
  <si>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</si>
  <si>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</si>
  <si>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</si>
  <si>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</si>
  <si>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</si>
  <si>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</si>
  <si>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</si>
  <si>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</si>
  <si>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</si>
  <si>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</si>
  <si>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</si>
  <si>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</si>
  <si>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</si>
  <si>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</si>
  <si>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</si>
  <si>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</si>
  <si>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</si>
  <si>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</si>
  <si>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</si>
  <si>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</si>
  <si>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</si>
  <si>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</si>
  <si>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</si>
  <si>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</si>
  <si>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</si>
  <si>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</si>
  <si>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</si>
  <si>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</si>
  <si>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</si>
  <si>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</si>
  <si>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</si>
  <si>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</si>
  <si>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</si>
  <si>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</si>
  <si>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</si>
  <si>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</si>
  <si>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</si>
  <si>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</si>
  <si>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</si>
  <si>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</si>
  <si>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</si>
  <si>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</si>
  <si>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</si>
  <si>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</si>
  <si>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</si>
  <si>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</si>
  <si>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</si>
  <si>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</si>
  <si>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</si>
  <si>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</si>
  <si>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</si>
  <si>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</si>
  <si>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</si>
  <si>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</si>
  <si>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</si>
  <si>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</si>
  <si>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</si>
  <si>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</si>
  <si>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</si>
  <si>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</si>
  <si>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</si>
  <si>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</si>
  <si>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</si>
  <si>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</si>
  <si>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</si>
  <si>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</si>
  <si>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</si>
  <si>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</si>
  <si>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</si>
  <si>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</si>
  <si>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</si>
  <si>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</si>
  <si>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</si>
  <si>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</si>
  <si>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</si>
  <si>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</si>
  <si>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</si>
  <si>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</si>
  <si>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</si>
  <si>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</si>
  <si>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</si>
  <si>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</si>
  <si>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</si>
  <si>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</si>
  <si>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</si>
  <si>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</si>
  <si>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</si>
  <si>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</si>
  <si>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</si>
  <si>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</si>
  <si>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</si>
  <si>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</si>
  <si>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</si>
  <si>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</si>
  <si>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</si>
  <si>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</si>
  <si>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</si>
  <si>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</si>
  <si>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</si>
  <si>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</si>
  <si>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</si>
  <si>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</si>
  <si>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</si>
  <si>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</si>
  <si>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</si>
  <si>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</si>
  <si>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</si>
  <si>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</si>
  <si>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</si>
  <si>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</si>
  <si>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</si>
  <si>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</si>
  <si>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</si>
  <si>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</si>
  <si>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</si>
  <si>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</si>
  <si>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</si>
  <si>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</si>
  <si>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</si>
  <si>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</si>
  <si>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</si>
  <si>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</si>
  <si>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</si>
  <si>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</si>
  <si>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</si>
  <si>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</si>
  <si>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</si>
  <si>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</si>
  <si>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</si>
  <si>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</si>
  <si>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</si>
  <si>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</si>
  <si>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</si>
  <si>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</si>
  <si>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</si>
  <si>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</si>
  <si>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</si>
  <si>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</si>
  <si>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</si>
  <si>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</si>
  <si>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</si>
  <si>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</si>
  <si>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</si>
  <si>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</si>
  <si>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</si>
  <si>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</si>
  <si>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</si>
  <si>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</si>
  <si>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</si>
  <si>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</si>
  <si>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</si>
  <si>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</si>
  <si>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</si>
  <si>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</si>
  <si>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</si>
  <si>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</si>
  <si>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</si>
  <si>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</si>
  <si>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</si>
  <si>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</si>
  <si>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</si>
  <si>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</si>
  <si>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</si>
  <si>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</si>
  <si>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</si>
  <si>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</si>
  <si>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</si>
  <si>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</si>
  <si>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</si>
  <si>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</si>
  <si>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</si>
  <si>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</si>
  <si>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</si>
  <si>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</si>
  <si>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</si>
  <si>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</si>
  <si>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</si>
  <si>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</si>
  <si>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</si>
  <si>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</si>
  <si>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</si>
  <si>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</si>
  <si>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</si>
  <si>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</si>
  <si>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</si>
  <si>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</si>
  <si>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</si>
  <si>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</si>
  <si>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</si>
  <si>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</si>
  <si>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</si>
  <si>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</si>
  <si>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</si>
  <si>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</si>
  <si>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</si>
  <si>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</si>
  <si>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</si>
  <si>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</si>
  <si>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</si>
  <si>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</si>
  <si>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</si>
  <si>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</si>
  <si>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</si>
  <si>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</si>
  <si>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</si>
  <si>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</si>
  <si>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</si>
  <si>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</si>
  <si>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</si>
  <si>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</si>
  <si>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</si>
  <si>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</si>
  <si>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</si>
  <si>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</si>
  <si>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</si>
  <si>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</si>
  <si>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</si>
  <si>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</si>
  <si>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</si>
  <si>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</si>
  <si>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</si>
  <si>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</si>
  <si>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</si>
  <si>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</si>
  <si>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</si>
  <si>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</si>
  <si>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</si>
  <si>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</si>
  <si>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</si>
  <si>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</si>
  <si>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</si>
  <si>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</si>
  <si>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</si>
  <si>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</si>
  <si>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</si>
  <si>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</si>
  <si>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</si>
  <si>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</si>
  <si>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</si>
  <si>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</si>
  <si>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</si>
  <si>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</si>
  <si>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</si>
  <si>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</si>
  <si>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</si>
  <si>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</si>
  <si>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</si>
  <si>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</si>
  <si>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</si>
  <si>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</si>
  <si>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</si>
  <si>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</si>
  <si>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</si>
  <si>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</si>
  <si>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</si>
  <si>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</si>
  <si>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</si>
  <si>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</si>
  <si>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</si>
  <si>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</si>
  <si>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</si>
  <si>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</si>
  <si>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</si>
  <si>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</si>
  <si>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</si>
  <si>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</si>
  <si>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</si>
  <si>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</si>
  <si>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</si>
  <si>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</si>
  <si>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</si>
  <si>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</si>
  <si>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</si>
  <si>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</si>
  <si>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</si>
  <si>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</si>
  <si>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</si>
  <si>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</si>
  <si>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</si>
  <si>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</si>
  <si>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</si>
  <si>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</si>
  <si>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</si>
  <si>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</si>
  <si>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</si>
  <si>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</si>
  <si>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</si>
  <si>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</si>
  <si>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</si>
  <si>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</si>
  <si>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</si>
  <si>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</si>
  <si>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</si>
  <si>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</si>
  <si>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</si>
  <si>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</si>
  <si>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</si>
  <si>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</si>
  <si>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</si>
  <si>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</si>
  <si>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</si>
  <si>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</si>
  <si>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</si>
  <si>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</si>
  <si>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</si>
  <si>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</si>
  <si>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</si>
  <si>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</si>
  <si>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</si>
  <si>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</si>
  <si>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</si>
  <si>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</si>
  <si>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</si>
  <si>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</si>
  <si>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</si>
  <si>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</si>
  <si>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</si>
  <si>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</si>
  <si>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</si>
  <si>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</si>
  <si>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</si>
  <si>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</si>
  <si>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</si>
  <si>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</si>
  <si>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</si>
  <si>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</si>
  <si>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</si>
  <si>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</si>
  <si>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</si>
  <si>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</si>
  <si>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</si>
  <si>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</si>
  <si>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</si>
  <si>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</si>
  <si>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</si>
  <si>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</si>
  <si>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</si>
  <si>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</si>
  <si>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</si>
  <si>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</si>
  <si>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</si>
  <si>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</si>
  <si>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</si>
  <si>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</si>
  <si>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</si>
  <si>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</si>
  <si>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</si>
  <si>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</si>
  <si>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</si>
  <si>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</si>
  <si>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</si>
  <si>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</si>
  <si>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</si>
  <si>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</si>
  <si>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</si>
  <si>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</si>
  <si>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</si>
  <si>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</si>
  <si>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</si>
  <si>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</si>
  <si>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</si>
  <si>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</si>
  <si>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</si>
  <si>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</si>
  <si>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</si>
  <si>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</si>
  <si>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</si>
  <si>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</si>
  <si>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</si>
  <si>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</si>
  <si>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</si>
  <si>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</si>
  <si>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</si>
  <si>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</si>
  <si>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</si>
  <si>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</si>
  <si>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</si>
  <si>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</si>
  <si>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</si>
  <si>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</si>
  <si>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</si>
  <si>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</si>
  <si>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</si>
  <si>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</si>
  <si>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</si>
  <si>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</si>
  <si>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</si>
  <si>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</si>
  <si>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</si>
  <si>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</si>
  <si>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</si>
  <si>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</si>
  <si>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</si>
  <si>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</si>
  <si>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</si>
  <si>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</si>
  <si>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</si>
  <si>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</si>
  <si>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</si>
  <si>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</si>
  <si>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</si>
  <si>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</si>
  <si>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</si>
  <si>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</si>
  <si>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</si>
  <si>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</si>
  <si>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</si>
  <si>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</si>
  <si>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</si>
  <si>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</si>
  <si>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</si>
  <si>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</si>
  <si>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</si>
  <si>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</si>
  <si>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</si>
  <si>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</si>
  <si>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</si>
  <si>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</si>
  <si>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</si>
  <si>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</si>
  <si>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</si>
  <si>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</si>
  <si>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</si>
  <si>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</si>
  <si>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</si>
  <si>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</si>
  <si>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</si>
  <si>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</si>
  <si>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</si>
  <si>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</si>
  <si>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</si>
  <si>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</si>
  <si>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</si>
  <si>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</si>
  <si>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</si>
  <si>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</si>
  <si>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</si>
  <si>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</si>
  <si>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</si>
  <si>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</si>
  <si>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</si>
  <si>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</si>
  <si>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</si>
  <si>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</si>
  <si>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</si>
  <si>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</si>
  <si>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</si>
  <si>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</si>
  <si>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</si>
  <si>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</si>
  <si>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</si>
  <si>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</si>
  <si>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</si>
  <si>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</si>
  <si>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</si>
  <si>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</si>
  <si>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</si>
  <si>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</si>
  <si>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</si>
  <si>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</si>
  <si>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</si>
  <si>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</si>
  <si>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</si>
  <si>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</si>
  <si>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</si>
  <si>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</si>
  <si>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</si>
  <si>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</si>
  <si>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</si>
  <si>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</si>
  <si>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</si>
  <si>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</si>
  <si>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</si>
  <si>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</si>
  <si>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</si>
  <si>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</si>
  <si>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</si>
  <si>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</si>
  <si>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</si>
  <si>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</si>
  <si>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</si>
  <si>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</si>
  <si>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</si>
  <si>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</si>
  <si>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</si>
  <si>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</si>
  <si>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</si>
  <si>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</si>
  <si>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</si>
  <si>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</si>
  <si>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</si>
  <si>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</si>
  <si>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</si>
  <si>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</si>
  <si>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</si>
  <si>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</si>
  <si>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</si>
  <si>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</si>
  <si>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</si>
  <si>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</si>
  <si>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</si>
  <si>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</si>
  <si>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</si>
  <si>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</si>
  <si>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</si>
  <si>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</si>
  <si>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</si>
  <si>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</si>
  <si>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</si>
  <si>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</si>
  <si>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</si>
  <si>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</si>
  <si>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</si>
  <si>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</si>
  <si>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</si>
  <si>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</si>
  <si>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</si>
  <si>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</si>
  <si>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</si>
  <si>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</si>
  <si>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</si>
  <si>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</si>
  <si>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</si>
  <si>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</si>
  <si>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</si>
  <si>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</si>
  <si>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</si>
  <si>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</si>
  <si>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</si>
  <si>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</si>
  <si>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</si>
  <si>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</si>
  <si>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</si>
  <si>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</si>
  <si>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</si>
  <si>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</si>
  <si>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</si>
  <si>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</si>
  <si>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</si>
  <si>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</si>
  <si>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</si>
  <si>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</si>
  <si>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</si>
  <si>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</si>
  <si>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</si>
  <si>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</si>
  <si>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</si>
  <si>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</si>
  <si>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</si>
  <si>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</si>
  <si>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</si>
  <si>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</si>
  <si>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</si>
  <si>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</si>
  <si>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</si>
  <si>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</si>
  <si>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</si>
  <si>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</si>
  <si>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</si>
  <si>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</si>
  <si>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</si>
  <si>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</si>
  <si>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</si>
  <si>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</si>
  <si>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</si>
  <si>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</si>
  <si>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</si>
  <si>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</si>
  <si>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</si>
  <si>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</si>
  <si>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</si>
  <si>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</si>
  <si>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</si>
  <si>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</si>
  <si>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</si>
  <si>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</si>
  <si>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</si>
  <si>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</si>
  <si>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</si>
  <si>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</si>
  <si>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</si>
  <si>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</si>
  <si>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</si>
  <si>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</si>
  <si>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</si>
  <si>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</si>
  <si>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</si>
  <si>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</si>
  <si>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</si>
  <si>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</si>
  <si>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</si>
  <si>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</si>
  <si>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</si>
  <si>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</si>
  <si>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</si>
  <si>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</si>
  <si>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</si>
  <si>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</si>
  <si>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</si>
  <si>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</si>
  <si>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</si>
  <si>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</si>
  <si>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</si>
  <si>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</si>
  <si>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</si>
  <si>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</si>
  <si>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</si>
  <si>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</si>
  <si>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</si>
  <si>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</si>
  <si>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</si>
  <si>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</si>
  <si>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</si>
  <si>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</si>
  <si>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</si>
  <si>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</si>
  <si>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</si>
  <si>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</si>
  <si>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</si>
  <si>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</si>
  <si>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</si>
  <si>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</si>
  <si>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</si>
  <si>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</si>
  <si>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</si>
  <si>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</si>
  <si>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</si>
  <si>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</si>
  <si>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</si>
  <si>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</si>
  <si>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</si>
  <si>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</si>
  <si>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</si>
  <si>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</si>
  <si>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</si>
  <si>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</si>
  <si>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</si>
  <si>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</si>
  <si>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</si>
  <si>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</si>
  <si>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</si>
  <si>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</si>
  <si>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</si>
  <si>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</si>
  <si>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</si>
  <si>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</si>
  <si>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</si>
  <si>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</si>
  <si>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</si>
  <si>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</si>
  <si>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</si>
  <si>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</si>
  <si>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</si>
  <si>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</si>
  <si>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</si>
  <si>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</si>
  <si>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</si>
  <si>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</si>
  <si>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</si>
  <si>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</si>
  <si>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</si>
  <si>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</si>
  <si>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</si>
  <si>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</si>
  <si>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</si>
  <si>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</si>
  <si>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</si>
  <si>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</si>
  <si>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</si>
  <si>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</si>
  <si>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</si>
  <si>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</si>
  <si>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</si>
  <si>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</si>
  <si>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</si>
  <si>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</si>
  <si>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</si>
  <si>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</si>
  <si>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</si>
  <si>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</si>
  <si>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</si>
  <si>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</si>
  <si>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</si>
  <si>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</si>
  <si>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</si>
  <si>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</si>
  <si>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</si>
  <si>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</si>
  <si>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</si>
  <si>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</si>
  <si>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</si>
  <si>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</si>
  <si>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</si>
  <si>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</si>
  <si>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</si>
  <si>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</si>
  <si>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</si>
  <si>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</si>
  <si>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</si>
  <si>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</si>
  <si>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</si>
  <si>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</si>
  <si>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</si>
  <si>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</si>
  <si>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</si>
  <si>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</si>
  <si>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</si>
  <si>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</si>
  <si>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</si>
  <si>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</si>
  <si>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</si>
  <si>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</si>
  <si>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</si>
  <si>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</si>
  <si>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</si>
  <si>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</si>
  <si>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</si>
  <si>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</si>
  <si>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</si>
  <si>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</si>
  <si>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</si>
  <si>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</si>
  <si>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</si>
  <si>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</si>
  <si>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</si>
  <si>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</si>
  <si>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</si>
  <si>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</si>
  <si>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</si>
  <si>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</si>
  <si>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</si>
  <si>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</si>
  <si>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</si>
  <si>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</si>
  <si>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</si>
  <si>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</si>
  <si>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</si>
  <si>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</si>
  <si>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</si>
  <si>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</si>
  <si>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</si>
  <si>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</si>
  <si>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</si>
  <si>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</si>
  <si>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</si>
  <si>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</si>
  <si>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</si>
  <si>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</si>
  <si>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</si>
  <si>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</si>
  <si>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</si>
  <si>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</si>
  <si>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</si>
  <si>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</si>
  <si>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</si>
  <si>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</si>
  <si>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</si>
  <si>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</si>
  <si>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</si>
  <si>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</si>
  <si>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</si>
  <si>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</si>
  <si>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</si>
  <si>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</si>
  <si>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</si>
  <si>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</si>
  <si>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</si>
  <si>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</si>
  <si>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</si>
  <si>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</si>
  <si>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</si>
  <si>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</si>
  <si>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</si>
  <si>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</si>
  <si>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</si>
  <si>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</si>
  <si>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</si>
  <si>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</si>
  <si>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</si>
  <si>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</si>
  <si>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</si>
  <si>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</si>
  <si>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</si>
  <si>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</si>
  <si>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</si>
  <si>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</si>
  <si>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</si>
  <si>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</si>
  <si>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</si>
  <si>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</si>
  <si>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</si>
  <si>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</si>
  <si>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</si>
  <si>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</si>
  <si>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</si>
  <si>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</si>
  <si>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</si>
  <si>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</si>
  <si>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</si>
  <si>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</si>
  <si>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</si>
  <si>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</si>
  <si>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</si>
  <si>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</si>
  <si>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</si>
  <si>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</si>
  <si>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</si>
  <si>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</si>
  <si>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</si>
  <si>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</si>
  <si>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</si>
  <si>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</si>
  <si>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</si>
  <si>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</si>
  <si>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</si>
  <si>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</si>
  <si>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</si>
  <si>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</si>
  <si>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</si>
  <si>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</si>
  <si>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</si>
  <si>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</si>
  <si>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</si>
  <si>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</si>
  <si>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</si>
  <si>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</si>
  <si>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</si>
  <si>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</si>
  <si>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</si>
  <si>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</si>
  <si>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</si>
  <si>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</si>
  <si>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</si>
  <si>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</si>
  <si>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</si>
  <si>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</si>
  <si>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</si>
  <si>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</si>
  <si>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</si>
  <si>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</si>
  <si>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</si>
  <si>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</si>
  <si>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</si>
  <si>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</si>
  <si>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</si>
  <si>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</si>
  <si>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</si>
  <si>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</si>
  <si>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</si>
  <si>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</si>
  <si>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</si>
  <si>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</si>
  <si>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</si>
  <si>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</si>
  <si>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</si>
  <si>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</si>
  <si>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</si>
  <si>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</si>
  <si>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</si>
  <si>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</si>
  <si>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</si>
  <si>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</si>
  <si>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</si>
  <si>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</si>
  <si>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</si>
  <si>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</si>
  <si>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</si>
  <si>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</si>
  <si>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</si>
  <si>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</si>
  <si>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</si>
  <si>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</si>
  <si>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</si>
  <si>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</si>
  <si>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</si>
  <si>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</si>
  <si>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</si>
  <si>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</si>
  <si>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</si>
  <si>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</si>
  <si>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</si>
  <si>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</si>
  <si>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</si>
  <si>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</si>
  <si>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</si>
  <si>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</si>
  <si>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</si>
  <si>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</si>
  <si>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</si>
  <si>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</si>
  <si>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</si>
  <si>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</si>
  <si>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</si>
  <si>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</si>
  <si>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</si>
  <si>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</si>
  <si>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</si>
  <si>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</si>
  <si>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</si>
  <si>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</si>
  <si>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</si>
  <si>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</si>
  <si>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</si>
  <si>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</si>
  <si>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</si>
  <si>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</si>
  <si>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</si>
  <si>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</si>
  <si>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</si>
  <si>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</si>
  <si>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</si>
  <si>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</si>
  <si>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</si>
  <si>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</si>
  <si>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</si>
  <si>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</si>
  <si>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</si>
  <si>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</si>
  <si>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</si>
  <si>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</si>
  <si>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</si>
  <si>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</si>
  <si>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</si>
  <si>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</si>
  <si>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</si>
  <si>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</si>
  <si>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</si>
  <si>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</si>
  <si>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</si>
  <si>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</si>
  <si>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</si>
  <si>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</si>
  <si>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</si>
  <si>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</si>
  <si>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</si>
  <si>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</si>
  <si>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</si>
  <si>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</si>
  <si>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</si>
  <si>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</si>
  <si>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</si>
  <si>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</si>
  <si>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</si>
  <si>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</si>
  <si>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</si>
  <si>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</si>
  <si>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</si>
  <si>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</si>
  <si>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</si>
  <si>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</si>
  <si>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</si>
  <si>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</si>
  <si>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</si>
  <si>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</si>
  <si>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</si>
  <si>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</si>
  <si>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</si>
  <si>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</si>
  <si>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</si>
  <si>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</si>
  <si>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</si>
  <si>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</si>
  <si>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</si>
  <si>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</si>
  <si>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</si>
  <si>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</si>
  <si>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</si>
  <si>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</si>
  <si>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</si>
  <si>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</si>
  <si>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</si>
  <si>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</si>
  <si>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</si>
  <si>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</si>
  <si>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</si>
  <si>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</si>
  <si>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</si>
  <si>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</si>
  <si>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</si>
  <si>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</si>
  <si>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</si>
  <si>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</si>
  <si>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</si>
  <si>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</si>
  <si>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</si>
  <si>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</si>
  <si>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</si>
  <si>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</si>
  <si>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</si>
  <si>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</si>
  <si>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</si>
  <si>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</si>
  <si>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</si>
  <si>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</si>
  <si>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</si>
  <si>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</si>
  <si>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</si>
  <si>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</si>
  <si>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</si>
  <si>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</si>
  <si>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</si>
  <si>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</si>
  <si>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</si>
  <si>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</si>
  <si>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</si>
  <si>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</si>
  <si>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</si>
  <si>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</si>
  <si>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</si>
  <si>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</si>
  <si>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</si>
  <si>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</si>
  <si>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</si>
  <si>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</si>
  <si>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</si>
  <si>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</si>
  <si>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</si>
  <si>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</si>
  <si>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</si>
  <si>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</si>
  <si>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</si>
  <si>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</si>
  <si>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</si>
  <si>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</si>
  <si>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</si>
  <si>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</si>
  <si>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</si>
  <si>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</si>
  <si>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</si>
  <si>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</si>
  <si>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</si>
  <si>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</si>
  <si>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</si>
  <si>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</si>
  <si>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</si>
  <si>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</si>
  <si>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</si>
  <si>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</si>
  <si>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</si>
  <si>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</si>
  <si>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</si>
  <si>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</si>
  <si>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</si>
  <si>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</si>
  <si>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</si>
  <si>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</si>
  <si>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</si>
  <si>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</si>
  <si>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</si>
  <si>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</si>
  <si>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</si>
  <si>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</si>
  <si>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</si>
  <si>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</si>
  <si>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</si>
  <si>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</si>
  <si>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</si>
  <si>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</si>
  <si>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</si>
  <si>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</si>
  <si>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</si>
  <si>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</si>
  <si>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</si>
  <si>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</si>
  <si>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</si>
  <si>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</si>
  <si>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</si>
  <si>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</si>
  <si>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</si>
  <si>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</si>
  <si>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</si>
  <si>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</si>
  <si>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</si>
  <si>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</si>
  <si>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</si>
  <si>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</si>
  <si>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</si>
  <si>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</si>
  <si>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</si>
  <si>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</si>
  <si>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</si>
  <si>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</si>
  <si>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</si>
  <si>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</si>
  <si>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</si>
  <si>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</si>
  <si>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</si>
  <si>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</si>
  <si>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</si>
  <si>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</si>
  <si>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</si>
  <si>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</si>
  <si>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</si>
  <si>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</si>
  <si>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</si>
  <si>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</si>
  <si>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</si>
  <si>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</si>
  <si>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</si>
  <si>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</si>
  <si>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</si>
  <si>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</si>
  <si>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</si>
  <si>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</si>
  <si>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</si>
  <si>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</si>
  <si>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</si>
  <si>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</si>
  <si>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</si>
  <si>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</si>
  <si>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</si>
  <si>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</si>
  <si>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</si>
  <si>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</si>
  <si>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</si>
  <si>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</si>
  <si>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</si>
  <si>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</si>
  <si>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</si>
  <si>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</si>
  <si>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</si>
  <si>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</si>
  <si>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</si>
  <si>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</si>
  <si>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</si>
  <si>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</si>
  <si>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</si>
  <si>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</si>
  <si>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</si>
  <si>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</si>
  <si>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</si>
  <si>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</si>
  <si>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</si>
  <si>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</si>
  <si>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</si>
  <si>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</si>
  <si>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</si>
  <si>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</si>
  <si>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</si>
  <si>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</si>
  <si>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</si>
  <si>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</si>
  <si>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</si>
  <si>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</si>
  <si>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</si>
  <si>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</si>
  <si>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</si>
  <si>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</si>
  <si>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</si>
  <si>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</si>
  <si>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</si>
  <si>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</si>
  <si>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</si>
  <si>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</si>
  <si>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</si>
  <si>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</si>
  <si>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</si>
  <si>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</si>
  <si>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</si>
  <si>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</si>
  <si>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</si>
  <si>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</si>
  <si>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</si>
  <si>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</si>
  <si>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</si>
  <si>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</si>
  <si>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</si>
  <si>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</si>
  <si>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</si>
  <si>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</si>
  <si>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</si>
  <si>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</si>
  <si>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</si>
  <si>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</si>
  <si>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</si>
  <si>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</si>
  <si>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</si>
  <si>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</si>
  <si>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</si>
  <si>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</si>
  <si>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</si>
  <si>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</si>
  <si>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</si>
  <si>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</si>
  <si>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</si>
  <si>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</si>
  <si>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</si>
  <si>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</si>
  <si>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</si>
  <si>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</si>
  <si>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</si>
  <si>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</si>
  <si>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</si>
  <si>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</si>
  <si>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</si>
  <si>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</si>
  <si>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</si>
  <si>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</si>
  <si>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</si>
  <si>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</si>
  <si>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</si>
  <si>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</si>
  <si>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</si>
  <si>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</si>
  <si>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</si>
  <si>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</si>
  <si>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</si>
  <si>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</si>
  <si>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</si>
  <si>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</si>
  <si>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</si>
  <si>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</si>
  <si>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</si>
  <si>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</si>
  <si>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</si>
  <si>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</si>
  <si>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</si>
  <si>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</si>
  <si>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</si>
  <si>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</si>
  <si>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</si>
  <si>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</si>
  <si>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</si>
  <si>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</si>
  <si>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</si>
  <si>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</si>
  <si>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</si>
  <si>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</si>
  <si>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</si>
  <si>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</si>
  <si>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</si>
  <si>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</si>
  <si>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</si>
  <si>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</si>
  <si>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</si>
  <si>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</si>
  <si>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</si>
  <si>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</si>
  <si>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</si>
  <si>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</si>
  <si>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</si>
  <si>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</si>
  <si>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</si>
  <si>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</si>
  <si>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</si>
  <si>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</si>
  <si>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</si>
  <si>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</si>
  <si>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</si>
  <si>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</si>
  <si>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</si>
  <si>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</si>
  <si>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</si>
  <si>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</si>
  <si>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</si>
  <si>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</si>
  <si>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</si>
  <si>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</si>
  <si>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</si>
  <si>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</si>
  <si>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</si>
  <si>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</si>
  <si>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</si>
  <si>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</si>
  <si>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</si>
  <si>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</si>
  <si>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</si>
  <si>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</si>
  <si>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</si>
  <si>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</si>
  <si>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</si>
  <si>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</si>
  <si>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</si>
  <si>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</si>
  <si>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</si>
  <si>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</si>
  <si>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</si>
  <si>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</si>
  <si>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</si>
  <si>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</si>
  <si>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</si>
  <si>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</si>
  <si>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</si>
  <si>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</si>
  <si>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</si>
  <si>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</si>
  <si>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</si>
  <si>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</si>
  <si>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</si>
  <si>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</si>
  <si>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</si>
  <si>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</si>
  <si>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</si>
  <si>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</si>
  <si>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</si>
  <si>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</si>
  <si>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</si>
  <si>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</si>
  <si>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</si>
  <si>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</si>
  <si>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</si>
  <si>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</si>
  <si>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</si>
  <si>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</si>
  <si>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</si>
  <si>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</si>
  <si>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</si>
  <si>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</si>
  <si>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</si>
  <si>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</si>
  <si>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</si>
  <si>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</si>
  <si>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</si>
  <si>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</si>
  <si>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</si>
  <si>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</si>
  <si>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</si>
  <si>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</si>
  <si>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</si>
  <si>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</si>
  <si>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</si>
  <si>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</si>
  <si>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</si>
  <si>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</si>
  <si>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</si>
  <si>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</si>
  <si>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</si>
  <si>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</si>
  <si>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</si>
  <si>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</si>
  <si>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</si>
  <si>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</si>
  <si>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</si>
  <si>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</si>
  <si>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</si>
  <si>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</si>
  <si>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</si>
  <si>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</si>
  <si>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</si>
  <si>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</si>
  <si>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</si>
  <si>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</si>
  <si>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</si>
  <si>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</si>
  <si>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</si>
  <si>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</si>
  <si>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</si>
  <si>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</si>
  <si>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</si>
  <si>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</si>
  <si>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</si>
  <si>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</si>
  <si>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</si>
  <si>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</si>
  <si>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</si>
  <si>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</si>
  <si>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</si>
  <si>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</si>
  <si>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</si>
  <si>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</si>
  <si>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</si>
  <si>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</si>
  <si>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</si>
  <si>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</si>
  <si>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</si>
  <si>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</si>
  <si>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</si>
  <si>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</si>
  <si>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</si>
  <si>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</si>
  <si>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</si>
  <si>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</si>
  <si>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</si>
  <si>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</si>
  <si>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</si>
  <si>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</si>
  <si>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</si>
  <si>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</si>
  <si>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</si>
  <si>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</si>
  <si>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</si>
  <si>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</si>
  <si>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</si>
  <si>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</si>
  <si>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</si>
  <si>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</si>
  <si>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</si>
  <si>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</si>
  <si>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</si>
  <si>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</si>
  <si>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</si>
  <si>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</si>
  <si>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</si>
  <si>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</si>
  <si>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</si>
  <si>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</si>
  <si>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</si>
  <si>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</si>
  <si>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</si>
  <si>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</si>
  <si>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</si>
  <si>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</si>
  <si>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</si>
  <si>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</si>
  <si>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</si>
  <si>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</si>
  <si>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</si>
  <si>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</si>
  <si>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</si>
  <si>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</si>
  <si>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</si>
  <si>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</si>
  <si>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</si>
  <si>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</si>
  <si>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</si>
  <si>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</si>
  <si>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</si>
  <si>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</si>
  <si>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</si>
  <si>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</si>
  <si>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</si>
  <si>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</si>
  <si>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</si>
  <si>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</si>
  <si>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</si>
  <si>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</si>
  <si>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</si>
  <si>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</si>
  <si>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</si>
  <si>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</si>
  <si>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</si>
  <si>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</si>
  <si>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</si>
  <si>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</si>
  <si>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</si>
  <si>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</si>
  <si>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</si>
  <si>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</si>
  <si>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</si>
  <si>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</si>
  <si>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</si>
  <si>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</si>
  <si>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</si>
  <si>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</si>
  <si>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</si>
  <si>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</si>
  <si>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</si>
  <si>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</si>
  <si>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</si>
  <si>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</si>
  <si>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</si>
  <si>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</si>
  <si>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</si>
  <si>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</si>
  <si>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</si>
  <si>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</si>
  <si>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</si>
  <si>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</si>
  <si>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</si>
  <si>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</si>
  <si>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</si>
  <si>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</si>
  <si>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</si>
  <si>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</si>
  <si>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</si>
  <si>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</si>
  <si>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</si>
  <si>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</si>
  <si>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</si>
  <si>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</si>
  <si>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</si>
  <si>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</si>
  <si>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</si>
  <si>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</si>
  <si>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</si>
  <si>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</si>
  <si>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</si>
  <si>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</si>
  <si>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</si>
  <si>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</si>
  <si>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</si>
  <si>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</si>
  <si>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</si>
  <si>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</si>
  <si>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</si>
  <si>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</si>
  <si>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</si>
  <si>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</si>
  <si>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</si>
  <si>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</si>
  <si>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</si>
  <si>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</si>
  <si>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</si>
  <si>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</si>
  <si>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</si>
  <si>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</si>
  <si>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</si>
  <si>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</si>
  <si>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</si>
  <si>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</si>
  <si>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</si>
  <si>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</si>
  <si>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</si>
  <si>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</si>
  <si>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</si>
  <si>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</si>
  <si>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</si>
  <si>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</si>
  <si>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</si>
  <si>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</si>
  <si>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</si>
  <si>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</si>
  <si>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</si>
  <si>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</si>
  <si>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</si>
  <si>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</si>
  <si>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</si>
  <si>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</si>
  <si>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</si>
  <si>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</si>
  <si>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</si>
  <si>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</si>
  <si>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</si>
  <si>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</si>
  <si>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</si>
  <si>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</si>
  <si>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</si>
  <si>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</si>
  <si>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</si>
  <si>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</si>
  <si>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</si>
  <si>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</si>
  <si>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</si>
  <si>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</si>
  <si>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</si>
  <si>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</si>
  <si>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</si>
  <si>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</si>
  <si>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</si>
  <si>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</si>
  <si>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</si>
  <si>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</si>
  <si>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</si>
  <si>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</si>
  <si>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</si>
  <si>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</si>
  <si>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</si>
  <si>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</si>
  <si>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</si>
  <si>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</si>
  <si>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</si>
  <si>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</si>
  <si>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</si>
  <si>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</si>
  <si>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</si>
  <si>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</si>
  <si>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</si>
  <si>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</si>
  <si>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</si>
  <si>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</si>
  <si>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</si>
  <si>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</si>
  <si>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</si>
  <si>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</si>
  <si>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</si>
  <si>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</si>
  <si>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</si>
  <si>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</si>
  <si>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</si>
  <si>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</si>
  <si>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</si>
  <si>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</si>
  <si>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</si>
  <si>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</si>
  <si>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</si>
  <si>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</si>
  <si>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</si>
  <si>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</si>
  <si>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</si>
  <si>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</si>
  <si>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</si>
  <si>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</si>
  <si>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</si>
  <si>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</si>
  <si>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</si>
  <si>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</si>
  <si>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</si>
  <si>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</si>
  <si>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</si>
  <si>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</si>
  <si>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</si>
  <si>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</si>
  <si>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</si>
  <si>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</si>
  <si>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</si>
  <si>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</si>
  <si>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</si>
  <si>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</si>
  <si>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</si>
  <si>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</si>
  <si>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</si>
  <si>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</si>
  <si>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</si>
  <si>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</si>
  <si>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</si>
  <si>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</si>
  <si>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</si>
  <si>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</si>
  <si>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</si>
  <si>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</si>
  <si>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</si>
  <si>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</si>
  <si>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</si>
  <si>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</si>
  <si>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</si>
  <si>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</si>
  <si>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</si>
  <si>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</si>
  <si>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</si>
  <si>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</si>
  <si>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</si>
  <si>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</si>
  <si>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</si>
  <si>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</si>
  <si>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</si>
  <si>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</si>
  <si>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</si>
  <si>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</si>
  <si>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</si>
  <si>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</si>
  <si>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</si>
  <si>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</si>
  <si>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</si>
  <si>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</si>
  <si>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</si>
  <si>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</si>
  <si>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</si>
  <si>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</si>
  <si>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</si>
  <si>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</si>
  <si>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</si>
  <si>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</si>
  <si>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</si>
  <si>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</si>
  <si>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</si>
  <si>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</si>
  <si>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</si>
  <si>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</si>
  <si>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</si>
  <si>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</si>
  <si>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</si>
  <si>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</si>
  <si>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</si>
  <si>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</si>
  <si>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</si>
  <si>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</si>
  <si>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</si>
  <si>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</si>
  <si>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</si>
  <si>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</si>
  <si>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</si>
  <si>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</si>
  <si>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</si>
  <si>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</si>
  <si>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</si>
  <si>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</si>
  <si>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</si>
  <si>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</si>
  <si>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</si>
  <si>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</si>
  <si>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</si>
  <si>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</si>
  <si>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</si>
  <si>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</si>
  <si>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</si>
  <si>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</si>
  <si>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</si>
  <si>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</si>
  <si>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</si>
  <si>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</si>
  <si>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</si>
  <si>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</si>
  <si>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</si>
  <si>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</si>
  <si>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</si>
  <si>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</si>
  <si>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</si>
  <si>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</si>
  <si>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</si>
  <si>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</si>
  <si>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</si>
  <si>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</si>
  <si>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</si>
  <si>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</si>
  <si>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</si>
  <si>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</si>
  <si>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</si>
  <si>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</si>
  <si>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</si>
  <si>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</si>
  <si>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</si>
  <si>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</si>
  <si>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</si>
  <si>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</si>
  <si>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</si>
  <si>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</si>
  <si>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</si>
  <si>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</si>
  <si>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</si>
  <si>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</si>
  <si>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</si>
  <si>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</si>
  <si>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</si>
  <si>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</si>
  <si>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</si>
  <si>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</si>
  <si>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</si>
  <si>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</si>
  <si>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</si>
  <si>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</si>
  <si>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</si>
  <si>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</si>
  <si>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</si>
  <si>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</si>
  <si>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</si>
  <si>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</si>
  <si>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</si>
  <si>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</si>
  <si>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</si>
  <si>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</si>
  <si>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</si>
  <si>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</si>
  <si>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</si>
  <si>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</si>
  <si>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</si>
  <si>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</si>
  <si>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</si>
  <si>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</si>
  <si>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</si>
  <si>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</si>
  <si>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</si>
  <si>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</si>
  <si>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</si>
  <si>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</si>
  <si>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</si>
  <si>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</si>
  <si>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</si>
  <si>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</si>
  <si>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</si>
  <si>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</si>
  <si>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</si>
  <si>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</si>
  <si>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</si>
  <si>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</si>
  <si>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</si>
  <si>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</si>
  <si>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</si>
  <si>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</si>
  <si>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</si>
  <si>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</si>
  <si>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</si>
  <si>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</si>
  <si>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</si>
  <si>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</si>
  <si>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</si>
  <si>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</si>
  <si>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</si>
  <si>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</si>
  <si>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</si>
  <si>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</si>
  <si>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</si>
  <si>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</si>
  <si>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</si>
  <si>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</si>
  <si>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</si>
  <si>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</si>
  <si>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</si>
  <si>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</si>
  <si>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</si>
  <si>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</si>
  <si>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</si>
  <si>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</si>
  <si>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</si>
  <si>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</si>
  <si>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</si>
  <si>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</si>
  <si>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</si>
  <si>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</si>
  <si>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</si>
  <si>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</si>
  <si>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</si>
  <si>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</si>
  <si>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</si>
  <si>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</si>
  <si>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</si>
  <si>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</si>
  <si>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</si>
  <si>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</si>
  <si>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</si>
  <si>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</si>
  <si>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</si>
  <si>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</si>
  <si>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</si>
  <si>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</si>
  <si>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</si>
  <si>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</si>
  <si>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</si>
  <si>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</si>
  <si>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</si>
  <si>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</si>
  <si>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</si>
  <si>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</si>
  <si>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</si>
  <si>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</si>
  <si>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</si>
  <si>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</si>
  <si>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</si>
  <si>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</si>
  <si>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</si>
  <si>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</si>
  <si>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</si>
  <si>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</si>
  <si>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</si>
  <si>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</si>
  <si>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</si>
  <si>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</si>
  <si>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</si>
  <si>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</si>
  <si>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</si>
  <si>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</si>
  <si>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</si>
  <si>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</si>
  <si>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</si>
  <si>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</si>
  <si>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</si>
  <si>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</si>
  <si>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</si>
  <si>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</si>
  <si>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</si>
  <si>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</si>
  <si>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</si>
  <si>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</si>
  <si>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</si>
  <si>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</si>
  <si>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</si>
  <si>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</si>
  <si>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</si>
  <si>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</si>
  <si>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</si>
  <si>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</si>
  <si>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</si>
  <si>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</si>
  <si>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</si>
  <si>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</si>
  <si>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</si>
  <si>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</si>
  <si>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</si>
  <si>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</si>
  <si>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</si>
  <si>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</si>
  <si>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</si>
  <si>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</si>
  <si>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</si>
  <si>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</si>
  <si>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</si>
  <si>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</si>
  <si>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</si>
  <si>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</si>
  <si>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</si>
  <si>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</si>
  <si>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</si>
  <si>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</si>
  <si>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</si>
  <si>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</si>
  <si>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</si>
  <si>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</si>
  <si>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</si>
  <si>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</si>
  <si>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</si>
  <si>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</si>
  <si>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</si>
  <si>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</si>
  <si>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</si>
  <si>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</si>
  <si>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</si>
  <si>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</si>
  <si>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</si>
  <si>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</si>
  <si>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</si>
  <si>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</si>
  <si>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</si>
  <si>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</si>
  <si>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</si>
  <si>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</si>
  <si>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</si>
  <si>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</si>
  <si>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</si>
  <si>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</si>
  <si>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</si>
  <si>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</si>
  <si>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</si>
  <si>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</si>
  <si>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</si>
  <si>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</si>
  <si>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</si>
  <si>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</si>
  <si>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</si>
  <si>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</si>
  <si>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</si>
  <si>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</si>
  <si>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</si>
  <si>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</si>
  <si>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</si>
  <si>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</si>
  <si>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</si>
  <si>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</si>
  <si>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</si>
  <si>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</si>
  <si>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</si>
  <si>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</si>
  <si>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</si>
  <si>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</si>
  <si>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</si>
  <si>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</si>
  <si>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</si>
  <si>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</si>
  <si>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</si>
  <si>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</si>
  <si>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</si>
  <si>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</si>
  <si>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</si>
  <si>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</si>
  <si>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</si>
  <si>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</si>
  <si>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</si>
  <si>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</si>
  <si>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</si>
  <si>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</si>
  <si>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</si>
  <si>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</si>
  <si>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</si>
  <si>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</si>
  <si>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</si>
  <si>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</si>
  <si>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</si>
  <si>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</si>
  <si>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</si>
  <si>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</si>
  <si>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</si>
  <si>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</si>
  <si>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</si>
  <si>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</si>
  <si>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</si>
  <si>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</si>
  <si>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</si>
  <si>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</si>
  <si>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</si>
  <si>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</si>
  <si>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</si>
  <si>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</si>
  <si>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</si>
  <si>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</si>
  <si>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</si>
  <si>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</si>
  <si>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</si>
  <si>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</si>
  <si>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</si>
  <si>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</si>
  <si>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</si>
  <si>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</si>
  <si>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</si>
  <si>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</si>
  <si>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</si>
  <si>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</si>
  <si>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</si>
  <si>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</si>
  <si>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</si>
  <si>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</si>
  <si>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</si>
  <si>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</si>
  <si>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</si>
  <si>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</si>
  <si>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</si>
  <si>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</si>
  <si>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</si>
  <si>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</si>
  <si>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</si>
  <si>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</si>
  <si>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</si>
  <si>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</si>
  <si>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</si>
  <si>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</si>
  <si>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</si>
  <si>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</si>
  <si>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</si>
  <si>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</si>
  <si>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</si>
  <si>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</si>
  <si>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</si>
  <si>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</si>
  <si>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</si>
  <si>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</si>
  <si>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</si>
  <si>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</si>
  <si>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</si>
  <si>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</si>
  <si>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</si>
  <si>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</si>
  <si>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</si>
  <si>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</si>
  <si>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</si>
  <si>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</si>
  <si>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</si>
  <si>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</si>
  <si>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</si>
  <si>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</si>
  <si>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</si>
  <si>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</si>
  <si>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</si>
  <si>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</si>
  <si>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</si>
  <si>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</si>
  <si>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</si>
  <si>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</si>
  <si>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</si>
  <si>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</si>
  <si>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</si>
  <si>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</si>
  <si>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</si>
  <si>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</si>
  <si>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</si>
  <si>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</si>
  <si>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</si>
  <si>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</si>
  <si>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</si>
  <si>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</si>
  <si>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</si>
  <si>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</si>
  <si>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</si>
  <si>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</si>
  <si>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</si>
  <si>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</si>
  <si>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</si>
  <si>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</si>
  <si>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</si>
  <si>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</si>
  <si>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</si>
  <si>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</si>
  <si>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</si>
  <si>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</si>
  <si>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</si>
  <si>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</si>
  <si>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</si>
  <si>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</si>
  <si>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</si>
  <si>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</si>
  <si>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</si>
  <si>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</si>
  <si>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</si>
  <si>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</si>
  <si>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</si>
  <si>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</si>
  <si>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</si>
  <si>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</si>
  <si>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</si>
  <si>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</si>
  <si>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</si>
  <si>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</si>
  <si>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</si>
  <si>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</si>
  <si>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</si>
  <si>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</si>
  <si>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</si>
  <si>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</si>
  <si>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</si>
  <si>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</si>
  <si>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</si>
  <si>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</si>
  <si>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</si>
  <si>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</si>
  <si>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</si>
  <si>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</si>
  <si>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</si>
  <si>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</si>
  <si>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</si>
  <si>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</si>
  <si>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</si>
  <si>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</si>
  <si>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</si>
  <si>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</si>
  <si>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</si>
  <si>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</si>
  <si>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</si>
  <si>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</si>
  <si>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</si>
  <si>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</si>
  <si>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</si>
  <si>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</si>
  <si>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</si>
  <si>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</si>
  <si>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</si>
  <si>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</si>
  <si>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</si>
  <si>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</si>
  <si>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</si>
  <si>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</si>
  <si>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</si>
  <si>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</si>
  <si>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</si>
  <si>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</si>
  <si>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</si>
  <si>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</si>
  <si>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</si>
  <si>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</si>
  <si>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</si>
  <si>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</si>
  <si>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</si>
  <si>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</si>
  <si>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</si>
  <si>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</si>
  <si>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</si>
  <si>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</si>
  <si>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</si>
  <si>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</si>
  <si>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</si>
  <si>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</si>
  <si>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</si>
  <si>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</si>
  <si>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</si>
  <si>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</si>
  <si>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</si>
  <si>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</si>
  <si>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</si>
  <si>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</si>
  <si>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</si>
  <si>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</si>
  <si>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</si>
  <si>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</si>
  <si>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</si>
  <si>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</si>
  <si>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</si>
  <si>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</si>
  <si>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</si>
  <si>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</si>
  <si>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</si>
  <si>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</si>
  <si>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</si>
  <si>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</si>
  <si>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</si>
  <si>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</si>
  <si>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</si>
  <si>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</si>
  <si>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</si>
  <si>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</si>
  <si>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</si>
  <si>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</si>
  <si>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</si>
  <si>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</si>
  <si>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</si>
  <si>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</si>
  <si>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</si>
  <si>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</si>
  <si>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</si>
  <si>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</si>
  <si>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</si>
  <si>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</si>
  <si>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</si>
  <si>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</si>
  <si>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</si>
  <si>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</si>
  <si>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</si>
  <si>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</si>
  <si>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</si>
  <si>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</si>
  <si>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</si>
  <si>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</si>
  <si>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</si>
  <si>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</si>
  <si>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</si>
  <si>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</si>
  <si>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</si>
  <si>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</si>
  <si>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</si>
  <si>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</si>
  <si>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</si>
  <si>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</si>
  <si>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</si>
  <si>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</si>
  <si>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</si>
  <si>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</si>
  <si>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</si>
  <si>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</si>
  <si>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</si>
  <si>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</si>
  <si>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</si>
  <si>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</si>
  <si>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</si>
  <si>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</si>
  <si>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</si>
  <si>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</si>
  <si>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</si>
  <si>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</si>
  <si>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</si>
  <si>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</si>
  <si>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</si>
  <si>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</si>
  <si>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</si>
  <si>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</si>
  <si>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</si>
  <si>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</si>
  <si>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</si>
  <si>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</si>
  <si>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</si>
  <si>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</si>
  <si>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</si>
  <si>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</si>
  <si>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</si>
  <si>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</si>
  <si>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</si>
  <si>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</si>
  <si>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</si>
  <si>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</si>
  <si>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</si>
  <si>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</si>
  <si>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</si>
  <si>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</si>
  <si>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</si>
  <si>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</si>
  <si>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</si>
  <si>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</si>
  <si>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</si>
  <si>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</si>
  <si>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</si>
  <si>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</si>
  <si>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</si>
  <si>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</si>
  <si>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</si>
  <si>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</si>
  <si>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</si>
  <si>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</si>
  <si>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</si>
  <si>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</si>
  <si>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</si>
  <si>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</si>
  <si>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</si>
  <si>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</si>
  <si>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</si>
  <si>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</si>
  <si>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</si>
  <si>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</si>
  <si>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</si>
  <si>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</si>
  <si>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</si>
  <si>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</si>
  <si>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</si>
  <si>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</si>
  <si>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</si>
  <si>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</si>
  <si>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</si>
  <si>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</si>
  <si>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</si>
  <si>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</si>
  <si>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</si>
  <si>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</si>
  <si>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</si>
  <si>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</si>
  <si>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</si>
  <si>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</si>
  <si>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</si>
  <si>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</si>
  <si>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</si>
  <si>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</si>
  <si>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</si>
  <si>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</si>
  <si>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</si>
  <si>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</si>
  <si>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</si>
  <si>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</si>
  <si>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</si>
  <si>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</si>
  <si>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</si>
  <si>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</si>
  <si>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</si>
  <si>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</si>
  <si>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</si>
  <si>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</si>
  <si>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</si>
  <si>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</si>
  <si>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</si>
  <si>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</si>
  <si>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</si>
  <si>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</si>
  <si>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</si>
  <si>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</si>
  <si>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</si>
  <si>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</si>
  <si>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</si>
  <si>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</si>
  <si>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</si>
  <si>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</si>
  <si>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</si>
  <si>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</si>
  <si>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</si>
  <si>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</si>
  <si>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</si>
  <si>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</si>
  <si>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</si>
  <si>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</si>
  <si>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</si>
  <si>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</si>
  <si>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</si>
  <si>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</si>
  <si>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</si>
  <si>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</si>
  <si>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</si>
  <si>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</si>
  <si>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</si>
  <si>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</si>
  <si>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</si>
  <si>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</si>
  <si>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</si>
  <si>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</si>
  <si>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</si>
  <si>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</si>
  <si>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</si>
  <si>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</si>
  <si>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</si>
  <si>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</si>
  <si>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</si>
  <si>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</si>
  <si>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</si>
  <si>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</si>
  <si>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</si>
  <si>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</si>
  <si>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</si>
  <si>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</si>
  <si>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</si>
  <si>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</si>
  <si>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</si>
  <si>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</si>
  <si>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</si>
  <si>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</si>
  <si>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</si>
  <si>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</si>
  <si>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</si>
  <si>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</si>
  <si>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</si>
  <si>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</si>
  <si>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</si>
  <si>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</si>
  <si>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</si>
  <si>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</si>
  <si>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</si>
  <si>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</si>
  <si>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</si>
  <si>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</si>
  <si>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</si>
  <si>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</si>
  <si>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</si>
  <si>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</si>
  <si>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</si>
  <si>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</si>
  <si>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</si>
  <si>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</si>
  <si>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</si>
  <si>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</si>
  <si>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</si>
  <si>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</si>
  <si>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</si>
  <si>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</si>
  <si>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</si>
  <si>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</si>
  <si>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</si>
  <si>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</si>
  <si>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</si>
  <si>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</si>
  <si>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</si>
  <si>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</si>
  <si>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</si>
  <si>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</si>
  <si>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</si>
  <si>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</si>
  <si>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</si>
  <si>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</si>
  <si>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</si>
  <si>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</si>
  <si>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</si>
  <si>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</si>
  <si>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</si>
  <si>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</si>
  <si>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</si>
  <si>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</si>
  <si>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</si>
  <si>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</si>
  <si>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</si>
  <si>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</si>
  <si>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</si>
  <si>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</si>
  <si>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</si>
  <si>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</si>
  <si>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</si>
  <si>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</si>
  <si>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</si>
  <si>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</si>
  <si>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</si>
  <si>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</si>
  <si>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</si>
  <si>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</si>
  <si>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</si>
  <si>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</si>
  <si>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</si>
  <si>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</si>
  <si>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</si>
  <si>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</si>
  <si>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</si>
  <si>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</si>
  <si>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</si>
  <si>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</si>
  <si>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</si>
  <si>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</si>
  <si>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</si>
  <si>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</si>
  <si>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</si>
  <si>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</si>
  <si>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</si>
  <si>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</si>
  <si>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</si>
  <si>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</si>
  <si>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</si>
  <si>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</si>
  <si>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</si>
  <si>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</si>
  <si>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</si>
  <si>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</si>
  <si>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</si>
  <si>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</si>
  <si>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</si>
  <si>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</si>
  <si>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</si>
  <si>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</si>
  <si>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</si>
  <si>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</si>
  <si>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</si>
  <si>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</si>
  <si>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</si>
  <si>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</si>
  <si>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</si>
  <si>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</si>
  <si>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</si>
  <si>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</si>
  <si>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</si>
  <si>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</si>
  <si>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</si>
  <si>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</si>
  <si>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</si>
  <si>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</si>
  <si>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</si>
  <si>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</si>
  <si>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</si>
  <si>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</si>
  <si>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</si>
  <si>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</si>
  <si>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</si>
  <si>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</si>
  <si>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</si>
  <si>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</si>
  <si>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</si>
  <si>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</si>
  <si>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</si>
  <si>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</si>
  <si>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</si>
  <si>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</si>
  <si>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</si>
  <si>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</si>
  <si>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</si>
  <si>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</si>
  <si>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</si>
  <si>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</si>
  <si>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</si>
  <si>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</si>
  <si>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</si>
  <si>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</si>
  <si>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</si>
  <si>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</si>
  <si>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</si>
  <si>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</si>
  <si>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</si>
  <si>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</si>
  <si>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</si>
  <si>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</si>
  <si>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</si>
  <si>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</si>
  <si>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</si>
  <si>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</si>
  <si>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</si>
  <si>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</si>
  <si>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</si>
  <si>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</si>
  <si>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</si>
  <si>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</si>
  <si>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</si>
  <si>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</si>
  <si>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</si>
  <si>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</si>
  <si>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</si>
  <si>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</si>
  <si>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</si>
  <si>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</si>
  <si>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</si>
  <si>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</si>
  <si>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</si>
  <si>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</si>
  <si>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</si>
  <si>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</si>
  <si>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</si>
  <si>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</si>
  <si>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</si>
  <si>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</si>
  <si>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</si>
  <si>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</si>
  <si>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</si>
  <si>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</si>
  <si>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</si>
  <si>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</si>
  <si>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</si>
  <si>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</si>
  <si>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</si>
  <si>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</si>
  <si>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</si>
  <si>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</si>
  <si>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</si>
  <si>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</si>
  <si>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</si>
  <si>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</si>
  <si>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</si>
  <si>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</si>
  <si>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</si>
  <si>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</si>
  <si>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</si>
  <si>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</si>
  <si>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</si>
  <si>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</si>
  <si>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</si>
  <si>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</si>
  <si>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</si>
  <si>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</si>
  <si>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</si>
  <si>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</si>
  <si>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</si>
  <si>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</si>
  <si>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</si>
  <si>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</si>
  <si>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</si>
  <si>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</si>
  <si>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</si>
  <si>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</si>
  <si>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</si>
  <si>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</si>
  <si>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</si>
  <si>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</si>
  <si>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</si>
  <si>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</si>
  <si>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</si>
  <si>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</si>
  <si>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</si>
  <si>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</si>
  <si>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</si>
  <si>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</si>
  <si>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</si>
  <si>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</si>
  <si>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</si>
  <si>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</si>
  <si>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</si>
  <si>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</si>
  <si>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</si>
  <si>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</si>
  <si>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</si>
  <si>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</si>
  <si>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</si>
  <si>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</si>
  <si>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</si>
  <si>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</si>
  <si>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</si>
  <si>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</si>
  <si>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</si>
  <si>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</si>
  <si>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</si>
  <si>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</si>
  <si>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</si>
  <si>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</si>
  <si>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</si>
  <si>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</si>
  <si>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</si>
  <si>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</si>
  <si>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</si>
  <si>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</si>
  <si>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</si>
  <si>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</si>
  <si>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</si>
  <si>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</si>
  <si>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</si>
  <si>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</si>
  <si>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</si>
  <si>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</si>
  <si>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</si>
  <si>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</si>
  <si>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</si>
  <si>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</si>
  <si>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</si>
  <si>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</si>
  <si>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</si>
  <si>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</si>
  <si>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</si>
  <si>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</si>
  <si>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</si>
  <si>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</si>
  <si>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</si>
  <si>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</si>
  <si>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</si>
  <si>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</si>
  <si>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</si>
  <si>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</si>
  <si>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</si>
  <si>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</si>
  <si>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</si>
  <si>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</si>
  <si>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</si>
  <si>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</si>
  <si>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</si>
  <si>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</si>
  <si>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</si>
  <si>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</si>
  <si>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</si>
  <si>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</si>
  <si>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</si>
  <si>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</si>
  <si>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</si>
  <si>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</si>
  <si>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</si>
  <si>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</si>
  <si>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</si>
  <si>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</si>
  <si>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</si>
  <si>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</si>
  <si>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</si>
  <si>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</si>
  <si>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</si>
  <si>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</si>
  <si>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</si>
  <si>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</si>
  <si>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</si>
  <si>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</si>
  <si>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</si>
  <si>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</si>
  <si>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</si>
  <si>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</si>
  <si>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</si>
  <si>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</si>
  <si>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</si>
  <si>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</si>
  <si>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</si>
  <si>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</si>
  <si>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</si>
  <si>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</si>
  <si>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</si>
  <si>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</si>
  <si>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</si>
  <si>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</si>
  <si>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</si>
  <si>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</si>
  <si>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</si>
  <si>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</si>
  <si>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</si>
  <si>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</si>
  <si>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</si>
  <si>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</si>
  <si>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</si>
  <si>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</si>
  <si>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</si>
  <si>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</si>
  <si>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</si>
  <si>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</si>
  <si>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</si>
  <si>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</si>
  <si>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</si>
  <si>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</si>
  <si>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</si>
  <si>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</si>
  <si>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</si>
  <si>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</si>
  <si>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</si>
  <si>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</si>
  <si>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</si>
  <si>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</si>
  <si>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</si>
  <si>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</si>
  <si>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</si>
  <si>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</si>
  <si>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</si>
  <si>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</si>
  <si>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</si>
  <si>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</si>
  <si>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</si>
  <si>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</si>
  <si>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</si>
  <si>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</si>
  <si>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</si>
  <si>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</si>
  <si>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</si>
  <si>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</si>
  <si>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</si>
  <si>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</si>
  <si>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</si>
  <si>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</si>
  <si>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</si>
  <si>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</si>
  <si>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</si>
  <si>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</si>
  <si>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</si>
  <si>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</si>
  <si>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</si>
  <si>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</si>
  <si>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</si>
  <si>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</si>
  <si>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</si>
  <si>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</si>
  <si>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</si>
  <si>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</si>
  <si>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</si>
  <si>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</si>
  <si>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</si>
  <si>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</si>
  <si>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</si>
  <si>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</si>
  <si>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</si>
  <si>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</si>
  <si>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</si>
  <si>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</si>
  <si>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</si>
  <si>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</si>
  <si>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</si>
  <si>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</si>
  <si>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</si>
  <si>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</si>
  <si>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</si>
  <si>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</si>
  <si>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</si>
  <si>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</si>
  <si>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</si>
  <si>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</si>
  <si>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</si>
  <si>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</si>
  <si>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</si>
  <si>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</si>
  <si>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</si>
  <si>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</si>
  <si>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</si>
  <si>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</si>
  <si>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</si>
  <si>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</si>
  <si>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</si>
  <si>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</si>
  <si>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</si>
  <si>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</si>
  <si>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</si>
  <si>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</si>
  <si>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</si>
  <si>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</si>
  <si>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</si>
  <si>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</si>
  <si>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</si>
  <si>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</si>
  <si>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</si>
  <si>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</si>
  <si>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</si>
  <si>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</si>
  <si>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</si>
  <si>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</si>
  <si>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</si>
  <si>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</si>
  <si>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</si>
  <si>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</si>
  <si>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</si>
  <si>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</si>
  <si>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</si>
  <si>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</si>
  <si>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</si>
  <si>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</si>
  <si>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</si>
  <si>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</si>
  <si>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</si>
  <si>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</si>
  <si>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</si>
  <si>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</si>
  <si>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</si>
  <si>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</si>
  <si>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</si>
  <si>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</si>
  <si>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</si>
  <si>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</si>
  <si>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</si>
  <si>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</si>
  <si>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</si>
  <si>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</si>
  <si>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</si>
  <si>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</si>
  <si>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</si>
  <si>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</si>
  <si>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</si>
  <si>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</si>
  <si>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</si>
  <si>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</si>
  <si>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</si>
  <si>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</si>
  <si>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</si>
  <si>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</si>
  <si>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</si>
  <si>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</si>
  <si>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</si>
  <si>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</si>
  <si>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</si>
  <si>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</si>
  <si>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</si>
  <si>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</si>
  <si>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</si>
  <si>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</si>
  <si>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</si>
  <si>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</si>
  <si>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</si>
  <si>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</si>
  <si>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</si>
  <si>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</si>
  <si>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</si>
  <si>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</si>
  <si>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</si>
  <si>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</si>
  <si>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</si>
  <si>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</si>
  <si>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</si>
  <si>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</si>
  <si>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</si>
  <si>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</si>
  <si>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</si>
  <si>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</si>
  <si>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</si>
  <si>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</si>
  <si>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</si>
  <si>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</si>
  <si>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</si>
  <si>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</si>
  <si>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</si>
  <si>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</si>
  <si>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</si>
  <si>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</si>
  <si>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</si>
  <si>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</si>
  <si>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</si>
  <si>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</si>
  <si>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</si>
  <si>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</si>
  <si>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</si>
  <si>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</si>
  <si>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</si>
  <si>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</si>
  <si>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</si>
  <si>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</si>
  <si>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</si>
  <si>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</si>
  <si>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</si>
  <si>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</si>
  <si>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</si>
  <si>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</si>
  <si>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</si>
  <si>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</si>
  <si>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</si>
  <si>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</si>
  <si>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</si>
  <si>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</si>
  <si>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</si>
  <si>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</si>
  <si>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</si>
  <si>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</si>
  <si>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</si>
  <si>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</si>
  <si>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</si>
  <si>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</si>
  <si>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</si>
  <si>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</si>
  <si>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</si>
  <si>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</si>
  <si>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</si>
  <si>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</si>
  <si>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</si>
  <si>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</si>
  <si>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</si>
  <si>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</si>
  <si>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</si>
  <si>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</si>
  <si>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</si>
  <si>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</si>
  <si>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</si>
  <si>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</si>
  <si>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</si>
  <si>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</si>
  <si>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</si>
  <si>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</si>
  <si>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</si>
  <si>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</si>
  <si>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</si>
  <si>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</si>
  <si>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</si>
  <si>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</si>
  <si>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</si>
  <si>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</si>
  <si>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</si>
  <si>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</si>
  <si>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</si>
  <si>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</si>
  <si>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</si>
  <si>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</si>
  <si>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</si>
  <si>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</si>
  <si>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</si>
  <si>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</si>
  <si>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</si>
  <si>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</si>
  <si>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</si>
  <si>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</si>
  <si>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</si>
  <si>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</si>
  <si>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</si>
  <si>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</si>
  <si>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</si>
  <si>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</si>
  <si>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</si>
  <si>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</si>
  <si>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</si>
  <si>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</si>
  <si>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</si>
  <si>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</si>
  <si>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</si>
  <si>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</si>
  <si>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</si>
  <si>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</si>
  <si>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</si>
  <si>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</si>
  <si>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</si>
  <si>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</si>
  <si>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</si>
  <si>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</si>
  <si>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</si>
  <si>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</si>
  <si>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</si>
  <si>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</si>
  <si>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</si>
  <si>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</si>
  <si>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</si>
  <si>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</si>
  <si>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</si>
  <si>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</si>
  <si>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</si>
  <si>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</si>
  <si>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</si>
  <si>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</si>
  <si>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</si>
  <si>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</si>
  <si>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</si>
  <si>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</si>
  <si>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</si>
  <si>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</si>
  <si>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</si>
  <si>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</si>
  <si>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</si>
  <si>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</si>
  <si>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</si>
  <si>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</si>
  <si>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</si>
  <si>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</si>
  <si>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</si>
  <si>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</si>
  <si>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</si>
  <si>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</si>
  <si>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</si>
  <si>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</si>
  <si>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</si>
  <si>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</si>
  <si>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</si>
  <si>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</si>
  <si>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</si>
  <si>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</si>
  <si>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</si>
  <si>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</si>
  <si>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</si>
  <si>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</si>
  <si>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</si>
  <si>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</si>
  <si>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</si>
  <si>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</si>
  <si>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</si>
  <si>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</si>
  <si>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</si>
  <si>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</si>
  <si>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</si>
  <si>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</si>
  <si>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</si>
  <si>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</si>
  <si>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</si>
  <si>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</si>
  <si>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</si>
  <si>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</si>
  <si>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</si>
  <si>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</si>
  <si>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</si>
  <si>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</si>
  <si>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</si>
  <si>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</si>
  <si>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</si>
  <si>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</si>
  <si>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</si>
  <si>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</si>
  <si>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</si>
  <si>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</si>
  <si>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</si>
  <si>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</si>
  <si>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</si>
  <si>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</si>
  <si>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</si>
  <si>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</si>
  <si>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</si>
  <si>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</si>
  <si>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</si>
  <si>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</si>
  <si>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</si>
  <si>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</si>
  <si>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</si>
  <si>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</si>
  <si>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</si>
  <si>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</si>
  <si>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</si>
  <si>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</si>
  <si>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</si>
  <si>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</si>
  <si>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</si>
  <si>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</si>
  <si>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</si>
  <si>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</si>
  <si>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</si>
  <si>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</si>
  <si>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</si>
  <si>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</si>
  <si>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</si>
  <si>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</si>
  <si>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</si>
  <si>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</si>
  <si>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</si>
  <si>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</si>
  <si>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</si>
  <si>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</si>
  <si>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</si>
  <si>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</si>
  <si>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</si>
  <si>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</si>
  <si>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</si>
  <si>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</si>
  <si>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</si>
  <si>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</si>
  <si>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</si>
  <si>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</si>
  <si>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</si>
  <si>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</si>
  <si>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</si>
  <si>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</si>
  <si>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</si>
  <si>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</si>
  <si>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</si>
  <si>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</si>
  <si>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</si>
  <si>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</si>
  <si>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</si>
  <si>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</si>
  <si>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</si>
  <si>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</si>
  <si>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</si>
  <si>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</si>
  <si>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</si>
  <si>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</si>
  <si>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</si>
  <si>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</si>
  <si>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</si>
  <si>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</si>
  <si>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</si>
  <si>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</si>
  <si>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</si>
  <si>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</si>
  <si>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</si>
  <si>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</si>
  <si>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</si>
  <si>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</si>
  <si>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</si>
  <si>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</si>
  <si>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</si>
  <si>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</si>
  <si>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</si>
  <si>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</si>
  <si>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</si>
  <si>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</si>
  <si>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</si>
  <si>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</si>
  <si>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</si>
  <si>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</si>
  <si>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</si>
  <si>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</si>
  <si>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</si>
  <si>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</si>
  <si>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</si>
  <si>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</si>
  <si>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</si>
  <si>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</si>
  <si>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</si>
  <si>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</si>
  <si>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</si>
  <si>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</si>
  <si>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</si>
  <si>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</si>
  <si>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</si>
  <si>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</si>
  <si>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</si>
  <si>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</si>
  <si>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</si>
  <si>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</si>
  <si>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</si>
  <si>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</si>
  <si>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</si>
  <si>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</si>
  <si>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</si>
  <si>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</si>
  <si>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</si>
  <si>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</si>
  <si>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</si>
  <si>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</si>
  <si>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</si>
  <si>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</si>
  <si>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</si>
  <si>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</si>
  <si>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</si>
  <si>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</si>
  <si>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</si>
  <si>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</si>
  <si>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</si>
  <si>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</si>
  <si>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</si>
  <si>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</si>
  <si>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</si>
  <si>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</si>
  <si>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</si>
  <si>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</si>
  <si>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</si>
  <si>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</si>
  <si>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</si>
  <si>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</si>
  <si>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</si>
  <si>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</si>
  <si>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</si>
  <si>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</si>
  <si>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</si>
  <si>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</si>
  <si>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</si>
  <si>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</si>
  <si>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</si>
  <si>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</si>
  <si>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</si>
  <si>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</si>
  <si>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</si>
  <si>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</si>
  <si>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</si>
  <si>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</si>
  <si>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</si>
  <si>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</si>
  <si>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</si>
  <si>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</si>
  <si>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</si>
  <si>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</si>
  <si>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</si>
  <si>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</si>
  <si>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</si>
  <si>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</si>
  <si>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</si>
  <si>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</si>
  <si>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</si>
  <si>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</si>
  <si>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</si>
  <si>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</si>
  <si>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</si>
  <si>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</si>
  <si>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</si>
  <si>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</si>
  <si>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</si>
  <si>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</si>
  <si>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</si>
  <si>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</si>
  <si>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</si>
  <si>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</si>
  <si>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</si>
  <si>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</si>
  <si>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</si>
  <si>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</si>
  <si>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</si>
  <si>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</si>
  <si>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</si>
  <si>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</si>
  <si>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</si>
  <si>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</si>
  <si>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</si>
  <si>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</si>
  <si>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</si>
  <si>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</si>
  <si>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</si>
  <si>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</si>
  <si>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</si>
  <si>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</si>
  <si>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</si>
  <si>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</si>
  <si>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</si>
  <si>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</si>
  <si>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</si>
  <si>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</si>
  <si>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</si>
  <si>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</si>
  <si>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</si>
  <si>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</si>
  <si>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</si>
  <si>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</si>
  <si>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</si>
  <si>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</si>
  <si>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</si>
  <si>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</si>
  <si>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</si>
  <si>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</si>
  <si>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</si>
  <si>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</si>
  <si>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</si>
  <si>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</si>
  <si>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</si>
  <si>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</si>
  <si>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</si>
  <si>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</si>
  <si>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</si>
  <si>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</si>
  <si>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</si>
  <si>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</si>
  <si>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</si>
  <si>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</si>
  <si>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</si>
  <si>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</si>
  <si>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</si>
  <si>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</si>
  <si>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</si>
  <si>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</si>
  <si>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</si>
  <si>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</si>
  <si>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</si>
  <si>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</si>
  <si>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</si>
  <si>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</si>
  <si>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</si>
  <si>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</si>
  <si>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</si>
  <si>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</si>
  <si>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</si>
  <si>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</si>
  <si>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</si>
  <si>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</si>
  <si>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</si>
  <si>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</si>
  <si>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</si>
  <si>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</si>
  <si>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</si>
  <si>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</si>
  <si>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</si>
  <si>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</si>
  <si>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</si>
  <si>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</si>
  <si>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</si>
  <si>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</si>
  <si>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</si>
  <si>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</si>
  <si>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</si>
  <si>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</si>
  <si>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</si>
  <si>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</si>
  <si>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</si>
  <si>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</si>
  <si>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</si>
  <si>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</si>
  <si>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</si>
  <si>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</si>
  <si>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</si>
  <si>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</si>
  <si>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</si>
  <si>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</si>
  <si>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</si>
  <si>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</si>
  <si>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</si>
  <si>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</si>
  <si>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</si>
  <si>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</si>
  <si>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</si>
  <si>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</si>
  <si>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</si>
  <si>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</si>
  <si>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</si>
  <si>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</si>
  <si>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</si>
  <si>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</si>
  <si>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</si>
  <si>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</si>
  <si>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</si>
  <si>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</si>
  <si>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</si>
  <si>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</si>
  <si>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</si>
  <si>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</si>
  <si>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</si>
  <si>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</si>
  <si>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</si>
  <si>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</si>
  <si>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</si>
  <si>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</si>
  <si>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</si>
  <si>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</si>
  <si>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</si>
  <si>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</si>
  <si>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</si>
  <si>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</si>
  <si>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</si>
  <si>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</si>
  <si>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</si>
  <si>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</si>
  <si>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</si>
  <si>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</si>
  <si>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</si>
  <si>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</si>
  <si>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</si>
  <si>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</si>
  <si>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</si>
  <si>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</si>
  <si>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</si>
  <si>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</si>
  <si>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</si>
  <si>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</si>
  <si>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</si>
  <si>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</si>
  <si>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</si>
  <si>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</si>
  <si>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</si>
  <si>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</si>
  <si>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</si>
  <si>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</si>
  <si>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</si>
  <si>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</si>
  <si>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</si>
  <si>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</si>
  <si>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</si>
  <si>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</si>
  <si>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</si>
  <si>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</si>
  <si>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</si>
  <si>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</si>
  <si>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</si>
  <si>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</si>
  <si>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</si>
  <si>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</si>
  <si>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</si>
  <si>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</si>
  <si>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</si>
  <si>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</si>
  <si>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</si>
  <si>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</si>
  <si>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</si>
  <si>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</si>
  <si>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</si>
  <si>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</si>
  <si>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</si>
  <si>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</si>
  <si>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</si>
  <si>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</si>
  <si>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</si>
  <si>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</si>
  <si>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</si>
  <si>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</si>
  <si>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</si>
  <si>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</si>
  <si>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</si>
  <si>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</si>
  <si>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</si>
  <si>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</si>
  <si>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</si>
  <si>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</si>
  <si>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</si>
  <si>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</si>
  <si>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</si>
  <si>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</si>
  <si>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</si>
  <si>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</si>
  <si>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</si>
  <si>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</si>
  <si>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</si>
  <si>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</si>
  <si>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</si>
  <si>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</si>
  <si>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</si>
  <si>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</si>
  <si>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</si>
  <si>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</si>
  <si>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</si>
  <si>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</si>
  <si>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</si>
  <si>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</si>
  <si>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</si>
  <si>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</si>
  <si>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</si>
  <si>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</si>
  <si>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</si>
  <si>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</si>
  <si>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</si>
  <si>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</si>
  <si>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</si>
  <si>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</si>
  <si>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</si>
  <si>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</si>
  <si>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</si>
  <si>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</si>
  <si>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</si>
  <si>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</si>
  <si>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</si>
  <si>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</si>
  <si>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</si>
  <si>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</si>
  <si>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</si>
  <si>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</si>
  <si>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</si>
  <si>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</si>
  <si>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</si>
  <si>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</si>
  <si>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</si>
  <si>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</si>
  <si>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</si>
  <si>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</si>
  <si>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</si>
  <si>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</si>
  <si>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</si>
  <si>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</si>
  <si>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</si>
  <si>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</si>
  <si>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</si>
  <si>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</si>
  <si>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</si>
  <si>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</si>
  <si>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</si>
  <si>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</si>
  <si>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</si>
  <si>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</si>
  <si>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</si>
  <si>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</si>
  <si>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</si>
  <si>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</si>
  <si>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</si>
  <si>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</si>
  <si>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</si>
  <si>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</si>
  <si>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</si>
  <si>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</si>
  <si>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</si>
  <si>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</si>
  <si>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</si>
  <si>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</si>
  <si>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</si>
  <si>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</si>
  <si>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</si>
  <si>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</si>
  <si>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</si>
  <si>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</si>
  <si>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</si>
  <si>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</si>
  <si>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</si>
  <si>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</si>
  <si>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</si>
  <si>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</si>
  <si>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</si>
  <si>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</si>
  <si>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</si>
  <si>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</si>
  <si>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</si>
  <si>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</si>
  <si>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</si>
  <si>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</si>
  <si>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</si>
  <si>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</si>
  <si>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</si>
  <si>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</si>
  <si>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</si>
  <si>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</si>
  <si>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</si>
  <si>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</si>
  <si>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</si>
  <si>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</si>
  <si>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</si>
  <si>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</si>
  <si>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</si>
  <si>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</si>
  <si>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</si>
  <si>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</si>
  <si>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</si>
  <si>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</si>
  <si>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</si>
  <si>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</si>
  <si>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</si>
  <si>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</si>
  <si>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</si>
  <si>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</si>
  <si>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</si>
  <si>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</si>
  <si>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</si>
  <si>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</si>
  <si>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</si>
  <si>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</si>
  <si>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</si>
  <si>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</si>
  <si>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</si>
  <si>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</si>
  <si>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</si>
  <si>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</si>
  <si>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</si>
  <si>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</si>
  <si>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</si>
  <si>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</si>
  <si>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</si>
  <si>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</si>
  <si>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</si>
  <si>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</si>
  <si>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</si>
  <si>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</si>
  <si>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</si>
  <si>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</si>
  <si>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</si>
  <si>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</si>
  <si>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</si>
  <si>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</si>
  <si>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</si>
  <si>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</si>
  <si>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</si>
  <si>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</si>
  <si>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</si>
  <si>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</si>
  <si>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</si>
  <si>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</si>
  <si>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</si>
  <si>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</si>
  <si>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</si>
  <si>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</si>
  <si>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</si>
  <si>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</si>
  <si>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</si>
  <si>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</si>
  <si>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</si>
  <si>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</si>
  <si>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</si>
  <si>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</si>
  <si>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</si>
  <si>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</si>
  <si>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</si>
  <si>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</si>
  <si>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</si>
  <si>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</si>
  <si>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</si>
  <si>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</si>
  <si>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</si>
  <si>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</si>
  <si>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</si>
  <si>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</si>
  <si>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</si>
  <si>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</si>
  <si>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</si>
  <si>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</si>
  <si>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</si>
  <si>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</si>
  <si>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</si>
  <si>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</si>
  <si>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</si>
  <si>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</si>
  <si>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</si>
  <si>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</si>
  <si>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</si>
  <si>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</si>
  <si>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</si>
  <si>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</si>
  <si>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</si>
  <si>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</si>
  <si>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</si>
  <si>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</si>
  <si>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</si>
  <si>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</si>
  <si>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</si>
  <si>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</si>
  <si>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</si>
  <si>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</si>
  <si>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</si>
  <si>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</si>
  <si>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</si>
  <si>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</si>
  <si>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</si>
  <si>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</si>
  <si>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</si>
  <si>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</si>
  <si>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</si>
  <si>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</si>
  <si>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</si>
  <si>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</si>
  <si>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</si>
  <si>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</si>
  <si>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</si>
  <si>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</si>
  <si>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</si>
  <si>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</si>
  <si>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</si>
  <si>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</si>
  <si>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</si>
  <si>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</si>
  <si>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</si>
  <si>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</si>
  <si>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</si>
  <si>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</si>
  <si>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</si>
  <si>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</si>
  <si>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</si>
  <si>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</si>
  <si>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</si>
  <si>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</si>
  <si>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</si>
  <si>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</si>
  <si>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</si>
  <si>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</si>
  <si>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</si>
  <si>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</si>
  <si>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</si>
  <si>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</si>
  <si>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</si>
  <si>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</si>
  <si>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</si>
  <si>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</si>
  <si>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</si>
  <si>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</si>
  <si>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</si>
  <si>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</si>
  <si>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</si>
  <si>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</si>
  <si>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</si>
  <si>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</si>
  <si>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</si>
  <si>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</si>
  <si>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</si>
  <si>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</si>
  <si>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</si>
  <si>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</si>
  <si>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</si>
  <si>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</si>
  <si>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</si>
  <si>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</si>
  <si>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</si>
  <si>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</si>
  <si>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</si>
  <si>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</si>
  <si>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</si>
  <si>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</si>
  <si>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</si>
  <si>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</si>
  <si>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</si>
  <si>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</si>
  <si>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</si>
  <si>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</si>
  <si>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</si>
  <si>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</si>
  <si>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</si>
  <si>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</si>
  <si>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</si>
  <si>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</si>
  <si>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</si>
  <si>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</si>
  <si>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</si>
  <si>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</si>
  <si>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</si>
  <si>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</si>
  <si>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</si>
  <si>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</si>
  <si>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</si>
  <si>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</si>
  <si>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</si>
  <si>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</si>
  <si>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</si>
  <si>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</si>
  <si>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</si>
  <si>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</si>
  <si>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</si>
  <si>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</si>
  <si>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</si>
  <si>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</si>
  <si>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</si>
  <si>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</si>
  <si>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</si>
  <si>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</si>
  <si>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</si>
  <si>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</si>
  <si>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</si>
  <si>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</si>
  <si>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</si>
  <si>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</si>
  <si>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</si>
  <si>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</si>
  <si>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</si>
  <si>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</si>
  <si>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</si>
  <si>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</si>
  <si>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</si>
  <si>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</si>
  <si>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</si>
  <si>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</si>
  <si>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</si>
  <si>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</si>
  <si>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</si>
  <si>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</si>
  <si>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</si>
  <si>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</si>
  <si>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</si>
  <si>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</si>
  <si>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</si>
  <si>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</si>
  <si>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</si>
  <si>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</si>
  <si>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</si>
  <si>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</si>
  <si>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</si>
  <si>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</si>
  <si>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</si>
  <si>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</si>
  <si>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</si>
  <si>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</si>
  <si>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</si>
  <si>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</si>
  <si>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</si>
  <si>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</si>
  <si>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</si>
  <si>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</si>
  <si>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</si>
  <si>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</si>
  <si>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</si>
  <si>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</si>
  <si>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</si>
  <si>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</si>
  <si>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</si>
  <si>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</si>
  <si>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</si>
  <si>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</si>
  <si>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</si>
  <si>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</si>
  <si>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</si>
  <si>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</si>
  <si>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</si>
  <si>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</si>
  <si>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</si>
  <si>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</si>
  <si>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</si>
  <si>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</si>
  <si>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</si>
  <si>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</si>
  <si>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</si>
  <si>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</si>
  <si>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</si>
  <si>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</si>
  <si>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</si>
  <si>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</si>
  <si>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</si>
  <si>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</si>
  <si>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</si>
  <si>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</si>
  <si>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</si>
  <si>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</si>
  <si>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</si>
  <si>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</si>
  <si>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</si>
  <si>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</si>
  <si>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</si>
  <si>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</si>
  <si>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</si>
  <si>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</si>
  <si>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</si>
  <si>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</si>
  <si>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</si>
  <si>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</si>
  <si>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</si>
  <si>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</si>
  <si>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</si>
  <si>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</si>
  <si>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</si>
  <si>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</si>
  <si>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</si>
  <si>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</si>
  <si>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</si>
  <si>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</si>
  <si>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</si>
  <si>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</si>
  <si>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</si>
  <si>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</si>
  <si>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</si>
  <si>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</si>
  <si>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</si>
  <si>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</si>
  <si>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</si>
  <si>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</si>
  <si>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</si>
  <si>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</si>
  <si>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</si>
  <si>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</si>
  <si>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</si>
  <si>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</si>
  <si>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</si>
  <si>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</si>
  <si>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</si>
  <si>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</si>
  <si>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</si>
  <si>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</si>
  <si>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</si>
  <si>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</si>
  <si>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</si>
  <si>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</si>
  <si>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</si>
  <si>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</si>
  <si>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</si>
  <si>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</si>
  <si>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</si>
  <si>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</si>
  <si>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</si>
  <si>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</si>
  <si>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</si>
  <si>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</si>
  <si>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</si>
  <si>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</si>
  <si>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</si>
  <si>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</si>
  <si>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</si>
  <si>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</si>
  <si>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</si>
  <si>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</si>
  <si>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</si>
  <si>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</si>
  <si>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</si>
  <si>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</si>
  <si>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</si>
  <si>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</si>
  <si>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</si>
  <si>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</si>
  <si>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</si>
  <si>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</si>
  <si>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</si>
  <si>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</si>
  <si>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</si>
  <si>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</si>
  <si>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</si>
  <si>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</si>
  <si>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</si>
  <si>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</si>
  <si>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</si>
  <si>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</si>
  <si>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</si>
  <si>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</si>
  <si>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</si>
  <si>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</si>
  <si>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</si>
  <si>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</si>
  <si>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</si>
  <si>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</si>
  <si>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</si>
  <si>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</si>
  <si>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</si>
  <si>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</si>
  <si>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</si>
  <si>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</si>
  <si>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</si>
  <si>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</si>
  <si>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</si>
  <si>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</si>
  <si>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</si>
  <si>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</si>
  <si>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</si>
  <si>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</si>
  <si>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</si>
  <si>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</si>
  <si>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</si>
  <si>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</si>
  <si>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</si>
  <si>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</si>
  <si>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</si>
  <si>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</si>
  <si>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</si>
  <si>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</si>
  <si>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</si>
  <si>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</si>
  <si>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</si>
  <si>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</si>
  <si>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</si>
  <si>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</si>
  <si>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</si>
  <si>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</si>
  <si>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</si>
  <si>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</si>
  <si>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</si>
  <si>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</si>
  <si>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</si>
  <si>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</si>
  <si>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</si>
  <si>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</si>
  <si>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</si>
  <si>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</si>
  <si>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</si>
  <si>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</si>
  <si>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</si>
  <si>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</si>
  <si>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</si>
  <si>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</si>
  <si>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</si>
  <si>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</si>
  <si>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</si>
  <si>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</si>
  <si>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</si>
  <si>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</si>
  <si>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</si>
  <si>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</si>
  <si>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</si>
  <si>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</si>
  <si>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</si>
  <si>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</si>
  <si>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</si>
  <si>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</si>
  <si>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</si>
  <si>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</si>
  <si>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</si>
  <si>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</si>
  <si>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</si>
  <si>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</si>
  <si>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</si>
  <si>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</si>
  <si>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</si>
  <si>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</si>
  <si>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</si>
  <si>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</si>
  <si>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</si>
  <si>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</si>
  <si>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</si>
  <si>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</si>
  <si>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</si>
  <si>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</si>
  <si>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</si>
  <si>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</si>
  <si>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</si>
  <si>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</si>
  <si>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</si>
  <si>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</si>
  <si>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</si>
  <si>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</si>
  <si>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</si>
  <si>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</si>
  <si>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</si>
  <si>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</si>
  <si>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</si>
  <si>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</si>
  <si>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</si>
  <si>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</si>
  <si>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</si>
  <si>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</si>
  <si>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</si>
  <si>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</si>
  <si>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</si>
  <si>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</si>
  <si>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</si>
  <si>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</si>
  <si>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</si>
  <si>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</si>
  <si>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</si>
  <si>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</si>
  <si>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</si>
  <si>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</si>
  <si>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</si>
  <si>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</si>
  <si>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</si>
  <si>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</si>
  <si>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</si>
  <si>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</si>
  <si>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</si>
  <si>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</si>
  <si>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</si>
  <si>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</si>
  <si>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</si>
  <si>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</si>
  <si>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</si>
  <si>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</si>
  <si>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</si>
  <si>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</si>
  <si>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</si>
  <si>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</si>
  <si>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</si>
  <si>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</si>
  <si>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</si>
  <si>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</si>
  <si>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</si>
  <si>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</si>
  <si>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</si>
  <si>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</si>
  <si>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</si>
  <si>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</si>
  <si>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</si>
  <si>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</si>
  <si>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</si>
  <si>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</si>
  <si>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</si>
  <si>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</si>
  <si>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</si>
  <si>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</si>
  <si>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</si>
  <si>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</si>
  <si>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</si>
  <si>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</si>
  <si>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</si>
  <si>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</si>
  <si>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</si>
  <si>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</si>
  <si>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</si>
  <si>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</si>
  <si>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</si>
  <si>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</si>
  <si>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</si>
  <si>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</si>
  <si>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</si>
  <si>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</si>
  <si>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</si>
  <si>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</si>
  <si>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</si>
  <si>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</si>
  <si>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</si>
  <si>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</si>
  <si>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</si>
  <si>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</si>
  <si>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</si>
  <si>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</si>
  <si>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</si>
  <si>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</si>
  <si>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</si>
  <si>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</si>
  <si>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</si>
  <si>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</si>
  <si>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</si>
  <si>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</si>
  <si>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</si>
  <si>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</si>
  <si>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</si>
  <si>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</si>
  <si>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</si>
  <si>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</si>
  <si>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</si>
  <si>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</si>
  <si>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</si>
  <si>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</si>
  <si>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</si>
  <si>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</si>
  <si>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</si>
  <si>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</si>
  <si>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</si>
  <si>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</si>
  <si>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</si>
  <si>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</si>
  <si>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</si>
  <si>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</si>
  <si>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</si>
  <si>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</si>
  <si>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</si>
  <si>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</si>
  <si>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</si>
  <si>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</si>
  <si>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</si>
  <si>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</si>
  <si>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</si>
  <si>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</si>
  <si>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</si>
  <si>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</si>
  <si>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</si>
  <si>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</si>
  <si>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</si>
  <si>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</si>
  <si>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</si>
  <si>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</si>
  <si>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</si>
  <si>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</si>
  <si>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</si>
  <si>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</si>
  <si>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</si>
  <si>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</si>
  <si>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</si>
  <si>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</si>
  <si>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</si>
  <si>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</si>
  <si>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</si>
  <si>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</si>
  <si>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</si>
  <si>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</si>
  <si>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</si>
  <si>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</si>
  <si>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</si>
  <si>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</si>
  <si>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</si>
  <si>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</si>
  <si>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</si>
  <si>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</si>
  <si>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</si>
  <si>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</si>
  <si>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</si>
  <si>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</si>
  <si>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</si>
  <si>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</si>
  <si>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</si>
  <si>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</si>
  <si>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</si>
  <si>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</si>
  <si>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</si>
  <si>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</si>
  <si>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</si>
  <si>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</si>
  <si>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</si>
  <si>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</si>
  <si>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</si>
  <si>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</si>
  <si>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</si>
  <si>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</si>
  <si>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</si>
  <si>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</si>
  <si>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</si>
  <si>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</si>
  <si>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</si>
  <si>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</si>
  <si>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</si>
  <si>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</si>
  <si>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</si>
  <si>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</si>
  <si>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</si>
  <si>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</si>
  <si>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</si>
  <si>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</si>
  <si>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</si>
  <si>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</si>
  <si>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</si>
  <si>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</si>
  <si>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</si>
  <si>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</si>
  <si>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</si>
  <si>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</si>
  <si>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</si>
  <si>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</si>
  <si>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</si>
  <si>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</si>
  <si>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</si>
  <si>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</si>
  <si>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</si>
  <si>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</si>
  <si>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</si>
  <si>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</si>
  <si>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</si>
  <si>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</si>
  <si>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</si>
  <si>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</si>
  <si>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</si>
  <si>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</si>
  <si>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</si>
  <si>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</si>
  <si>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</si>
  <si>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</si>
  <si>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</si>
  <si>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</si>
  <si>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</si>
  <si>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</si>
  <si>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</si>
  <si>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</si>
  <si>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</si>
  <si>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</si>
  <si>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</si>
  <si>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</si>
  <si>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</si>
  <si>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</si>
  <si>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</si>
  <si>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</si>
  <si>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</si>
  <si>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</si>
  <si>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</si>
  <si>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</si>
  <si>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</si>
  <si>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</si>
  <si>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</si>
  <si>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</si>
  <si>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</si>
  <si>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</si>
  <si>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</si>
  <si>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</si>
  <si>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</si>
  <si>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</si>
  <si>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</si>
  <si>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</si>
  <si>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</si>
  <si>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</si>
  <si>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</si>
  <si>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</si>
  <si>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</si>
  <si>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</si>
  <si>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</si>
  <si>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</si>
  <si>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</si>
  <si>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</si>
  <si>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</si>
  <si>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</si>
  <si>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</si>
  <si>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</si>
  <si>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</si>
  <si>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</si>
  <si>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</si>
  <si>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</si>
  <si>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</si>
  <si>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</si>
  <si>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</si>
  <si>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</si>
  <si>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</si>
  <si>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</si>
  <si>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</si>
  <si>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</si>
  <si>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</si>
  <si>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</si>
  <si>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</si>
  <si>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</si>
  <si>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</si>
  <si>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</si>
  <si>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</si>
  <si>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</si>
  <si>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</si>
  <si>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</si>
  <si>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</si>
  <si>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</si>
  <si>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</si>
  <si>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</si>
  <si>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</si>
  <si>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</si>
  <si>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</si>
  <si>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</si>
  <si>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</si>
  <si>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</si>
  <si>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</si>
  <si>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</si>
  <si>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</si>
  <si>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</si>
  <si>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</si>
  <si>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</si>
  <si>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</si>
  <si>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</si>
  <si>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</si>
  <si>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</si>
  <si>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</si>
  <si>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</si>
  <si>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</si>
  <si>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</si>
  <si>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</si>
  <si>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</si>
  <si>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</si>
  <si>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</si>
  <si>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</si>
  <si>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</si>
  <si>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</si>
  <si>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</si>
  <si>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</si>
  <si>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</si>
  <si>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</si>
  <si>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</si>
  <si>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</si>
  <si>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</si>
  <si>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</si>
  <si>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</si>
  <si>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</si>
  <si>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</si>
  <si>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</si>
  <si>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</si>
  <si>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</si>
  <si>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</si>
  <si>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</si>
  <si>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</si>
  <si>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</si>
  <si>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</si>
  <si>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</si>
  <si>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</si>
  <si>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</si>
  <si>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</si>
  <si>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</si>
  <si>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</si>
  <si>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</si>
  <si>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</si>
  <si>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</si>
  <si>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</si>
  <si>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</si>
  <si>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</si>
  <si>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</si>
  <si>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</si>
  <si>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</si>
  <si>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</si>
  <si>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</si>
  <si>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</si>
  <si>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</si>
  <si>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</si>
  <si>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</si>
  <si>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</si>
  <si>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</si>
  <si>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</si>
  <si>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</si>
  <si>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</si>
  <si>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</si>
  <si>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</si>
  <si>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</si>
  <si>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</si>
  <si>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</si>
  <si>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</si>
  <si>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</si>
  <si>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</si>
  <si>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</si>
  <si>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</si>
  <si>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</si>
  <si>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</si>
  <si>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</si>
  <si>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</si>
  <si>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</si>
  <si>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</si>
  <si>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</si>
  <si>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</si>
  <si>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</si>
  <si>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</si>
  <si>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</si>
  <si>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</si>
  <si>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</si>
  <si>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</si>
  <si>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</si>
  <si>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</si>
  <si>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</si>
  <si>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</si>
  <si>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</si>
  <si>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</si>
  <si>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</si>
  <si>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</si>
  <si>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</si>
  <si>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</si>
  <si>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</si>
  <si>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</si>
  <si>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</si>
  <si>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</si>
  <si>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</si>
  <si>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</si>
  <si>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</si>
  <si>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</si>
  <si>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</si>
  <si>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</si>
  <si>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</si>
  <si>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</si>
  <si>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</si>
  <si>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</si>
  <si>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</si>
  <si>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</si>
  <si>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</si>
  <si>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</si>
  <si>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</si>
  <si>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</si>
  <si>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</si>
  <si>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</si>
  <si>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</si>
  <si>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</si>
  <si>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</si>
  <si>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</si>
  <si>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</si>
  <si>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</si>
  <si>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</si>
  <si>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</si>
  <si>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</si>
  <si>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</si>
  <si>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</si>
  <si>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</si>
  <si>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</si>
  <si>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</si>
  <si>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</si>
  <si>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</si>
  <si>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</si>
  <si>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</si>
  <si>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</si>
  <si>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</si>
  <si>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</si>
  <si>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</si>
  <si>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</si>
  <si>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</si>
  <si>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</si>
  <si>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</si>
  <si>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</si>
  <si>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</si>
  <si>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</si>
  <si>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</si>
  <si>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</si>
  <si>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</si>
  <si>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</si>
  <si>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</si>
  <si>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</si>
  <si>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</si>
  <si>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</si>
  <si>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</si>
  <si>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</si>
  <si>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</si>
  <si>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</si>
  <si>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</si>
  <si>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</si>
  <si>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</si>
  <si>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</si>
  <si>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</si>
  <si>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</si>
  <si>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</si>
  <si>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</si>
  <si>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</si>
  <si>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</si>
  <si>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</si>
  <si>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</si>
  <si>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</si>
  <si>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</si>
  <si>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</si>
  <si>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</si>
  <si>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</si>
  <si>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</si>
  <si>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</si>
  <si>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</si>
  <si>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</si>
  <si>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</si>
  <si>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</si>
  <si>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</si>
  <si>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</si>
  <si>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</si>
  <si>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</si>
  <si>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</si>
  <si>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</si>
  <si>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</si>
  <si>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</si>
  <si>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</si>
  <si>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</si>
  <si>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</si>
  <si>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</si>
  <si>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</si>
  <si>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</si>
  <si>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</si>
  <si>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</si>
  <si>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</si>
  <si>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</si>
  <si>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</si>
  <si>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</si>
  <si>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</si>
  <si>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</si>
  <si>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</si>
  <si>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</si>
  <si>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</si>
  <si>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</si>
  <si>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</si>
  <si>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</si>
  <si>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</si>
  <si>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</si>
  <si>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</si>
  <si>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</si>
  <si>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</si>
  <si>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</si>
  <si>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</si>
  <si>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</si>
  <si>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</si>
  <si>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</si>
  <si>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</si>
  <si>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</si>
  <si>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</si>
  <si>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</si>
  <si>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</si>
  <si>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</si>
  <si>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</si>
  <si>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</si>
  <si>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</si>
  <si>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</si>
  <si>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</si>
  <si>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</si>
  <si>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</si>
  <si>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</si>
  <si>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</si>
  <si>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</si>
  <si>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</si>
  <si>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</si>
  <si>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</si>
  <si>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</si>
  <si>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</si>
  <si>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</si>
  <si>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</si>
  <si>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</si>
  <si>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</si>
  <si>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</si>
  <si>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</si>
  <si>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</si>
  <si>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</si>
  <si>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</si>
  <si>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</si>
  <si>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</si>
  <si>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</si>
  <si>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</si>
  <si>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</si>
  <si>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</si>
  <si>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</si>
  <si>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</si>
  <si>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</si>
  <si>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</si>
  <si>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</si>
  <si>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</si>
  <si>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</si>
  <si>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</si>
  <si>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</si>
  <si>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</si>
  <si>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</si>
  <si>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</si>
  <si>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</si>
  <si>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</si>
  <si>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</si>
  <si>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</si>
  <si>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</si>
  <si>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</si>
  <si>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</si>
  <si>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</si>
  <si>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</si>
  <si>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</si>
  <si>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</si>
  <si>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</si>
  <si>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</si>
  <si>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</si>
  <si>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</si>
  <si>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</si>
  <si>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</si>
  <si>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</si>
  <si>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</si>
  <si>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</si>
  <si>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</si>
  <si>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</si>
  <si>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</si>
  <si>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</si>
  <si>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</si>
  <si>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</si>
  <si>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</si>
  <si>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</si>
  <si>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</si>
  <si>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</si>
  <si>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</si>
  <si>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</si>
  <si>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</si>
  <si>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</si>
  <si>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</si>
  <si>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</si>
  <si>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</si>
  <si>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</si>
  <si>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</si>
  <si>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</si>
  <si>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</si>
  <si>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</si>
  <si>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</si>
  <si>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</si>
  <si>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</si>
  <si>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</si>
  <si>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</si>
  <si>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</si>
  <si>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</si>
  <si>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</si>
  <si>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</si>
  <si>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</si>
  <si>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</si>
  <si>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</si>
  <si>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</si>
  <si>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</si>
  <si>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</si>
  <si>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</si>
  <si>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</si>
  <si>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</si>
  <si>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</si>
  <si>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</si>
  <si>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</si>
  <si>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</si>
  <si>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</si>
  <si>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</si>
  <si>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</si>
  <si>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</si>
  <si>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</si>
  <si>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</si>
  <si>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</si>
  <si>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</si>
  <si>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</si>
  <si>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</si>
  <si>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</si>
  <si>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</si>
  <si>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</si>
  <si>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</si>
  <si>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</si>
  <si>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</si>
  <si>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</si>
  <si>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</si>
  <si>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</si>
  <si>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</si>
  <si>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</si>
  <si>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</si>
  <si>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</si>
  <si>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</si>
  <si>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</si>
  <si>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</si>
  <si>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</si>
  <si>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</si>
  <si>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</si>
  <si>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</si>
  <si>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</si>
  <si>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</si>
  <si>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</si>
  <si>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</si>
  <si>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</si>
  <si>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</si>
  <si>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</si>
  <si>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</si>
  <si>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</si>
  <si>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</si>
  <si>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</si>
  <si>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</si>
  <si>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</si>
  <si>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</si>
  <si>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</si>
  <si>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</si>
  <si>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</si>
  <si>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</si>
  <si>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</si>
  <si>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</si>
  <si>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</si>
  <si>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</si>
  <si>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</si>
  <si>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</si>
  <si>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</si>
  <si>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</si>
  <si>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</si>
  <si>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</si>
  <si>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</si>
  <si>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</si>
  <si>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</si>
  <si>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</si>
  <si>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</si>
  <si>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</si>
  <si>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</si>
  <si>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</si>
  <si>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</si>
  <si>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</si>
  <si>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</si>
  <si>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</si>
  <si>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</si>
  <si>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</si>
  <si>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</si>
  <si>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</si>
  <si>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</si>
  <si>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</si>
  <si>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</si>
  <si>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</si>
  <si>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</si>
  <si>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</si>
  <si>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</si>
  <si>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</si>
  <si>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</si>
  <si>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</si>
  <si>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</si>
  <si>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</si>
  <si>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</si>
  <si>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</si>
  <si>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</si>
  <si>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</si>
  <si>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</si>
  <si>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</si>
  <si>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</si>
  <si>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</si>
  <si>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</si>
  <si>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</si>
  <si>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</si>
  <si>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</si>
  <si>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</si>
  <si>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</si>
  <si>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</si>
  <si>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</si>
  <si>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</si>
  <si>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</si>
  <si>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</si>
  <si>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</si>
  <si>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</si>
  <si>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</si>
  <si>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</si>
  <si>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</si>
  <si>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</si>
  <si>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</si>
  <si>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</si>
  <si>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</si>
  <si>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</si>
  <si>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</si>
  <si>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</si>
  <si>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</si>
  <si>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</si>
  <si>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</si>
  <si>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</si>
  <si>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</si>
  <si>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</si>
  <si>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</si>
  <si>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</si>
  <si>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</si>
  <si>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</si>
  <si>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</si>
  <si>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</si>
  <si>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</si>
  <si>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</si>
  <si>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</si>
  <si>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</si>
  <si>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</si>
  <si>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</si>
  <si>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</si>
  <si>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</si>
  <si>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</si>
  <si>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</si>
  <si>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</si>
  <si>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</si>
  <si>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</si>
  <si>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</si>
  <si>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</si>
  <si>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</si>
  <si>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</si>
  <si>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</si>
  <si>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</si>
  <si>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</si>
  <si>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</si>
  <si>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</si>
  <si>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</si>
  <si>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</si>
  <si>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</si>
  <si>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</si>
  <si>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</si>
  <si>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</si>
  <si>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</si>
  <si>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</si>
  <si>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</si>
  <si>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</si>
  <si>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</si>
  <si>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</si>
  <si>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</si>
  <si>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</si>
  <si>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</si>
  <si>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</si>
  <si>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</si>
  <si>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</si>
  <si>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</si>
  <si>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</si>
  <si>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</si>
  <si>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</si>
  <si>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</si>
  <si>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</si>
  <si>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</si>
  <si>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</si>
  <si>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</si>
  <si>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</si>
  <si>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</si>
  <si>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</si>
  <si>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</si>
  <si>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</si>
  <si>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</si>
  <si>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</si>
  <si>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</si>
  <si>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</si>
  <si>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</si>
  <si>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</si>
  <si>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</si>
  <si>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</si>
  <si>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</si>
  <si>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</si>
  <si>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</si>
  <si>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</si>
  <si>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</si>
  <si>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</si>
  <si>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</si>
  <si>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</si>
  <si>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</si>
  <si>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</si>
  <si>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</si>
  <si>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</si>
  <si>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</si>
  <si>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</si>
  <si>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</si>
  <si>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</si>
  <si>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</si>
  <si>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</si>
  <si>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</si>
  <si>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</si>
  <si>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</si>
  <si>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</si>
  <si>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</si>
  <si>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</si>
  <si>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</si>
  <si>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</si>
  <si>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</si>
  <si>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</si>
  <si>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</si>
  <si>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</si>
  <si>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</si>
  <si>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</si>
  <si>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</si>
  <si>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</si>
  <si>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</si>
  <si>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</si>
  <si>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</si>
  <si>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</si>
  <si>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</si>
  <si>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</si>
  <si>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</si>
  <si>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</si>
  <si>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</si>
  <si>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</si>
  <si>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</si>
  <si>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</si>
  <si>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</si>
  <si>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</si>
  <si>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</si>
  <si>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</si>
  <si>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</si>
  <si>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</si>
  <si>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</si>
  <si>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</si>
  <si>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</si>
  <si>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</si>
  <si>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</si>
  <si>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</si>
  <si>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</si>
  <si>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</si>
  <si>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</si>
  <si>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</si>
  <si>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</si>
  <si>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</si>
  <si>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</si>
  <si>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</si>
  <si>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</si>
  <si>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</si>
  <si>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</si>
  <si>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</si>
  <si>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</si>
  <si>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</si>
  <si>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</si>
  <si>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</si>
  <si>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</si>
  <si>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</si>
  <si>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</si>
  <si>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</si>
  <si>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</si>
  <si>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</si>
  <si>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</si>
  <si>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</si>
  <si>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</si>
  <si>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</si>
  <si>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</si>
  <si>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</si>
  <si>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</si>
  <si>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</si>
  <si>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</si>
  <si>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</si>
  <si>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</si>
  <si>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</si>
  <si>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</si>
  <si>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</si>
  <si>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</si>
  <si>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</si>
  <si>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</si>
  <si>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</si>
  <si>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</si>
  <si>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</si>
  <si>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</si>
  <si>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</si>
  <si>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</si>
  <si>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</si>
  <si>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</si>
  <si>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</si>
  <si>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</si>
  <si>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</si>
  <si>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</si>
  <si>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</si>
  <si>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</si>
  <si>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</si>
  <si>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</si>
  <si>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</si>
  <si>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</si>
  <si>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</si>
  <si>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</si>
  <si>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</si>
  <si>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</si>
  <si>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</si>
  <si>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</si>
  <si>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</si>
  <si>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</si>
  <si>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</si>
  <si>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</si>
  <si>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</si>
  <si>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</si>
  <si>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</si>
  <si>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</si>
  <si>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</si>
  <si>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</si>
  <si>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</si>
  <si>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</si>
  <si>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</si>
  <si>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</si>
  <si>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</si>
  <si>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</si>
  <si>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</si>
  <si>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</si>
  <si>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</si>
  <si>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</si>
  <si>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</si>
  <si>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</si>
  <si>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</si>
  <si>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</si>
  <si>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</si>
  <si>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</si>
  <si>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</si>
  <si>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</si>
  <si>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</si>
  <si>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</si>
  <si>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</si>
  <si>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</si>
  <si>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</si>
  <si>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</si>
  <si>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</si>
  <si>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</si>
  <si>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</si>
  <si>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</si>
  <si>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</si>
  <si>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</si>
  <si>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</si>
  <si>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</si>
  <si>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</si>
  <si>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</si>
  <si>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</si>
  <si>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</si>
  <si>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</si>
  <si>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</si>
  <si>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</si>
  <si>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</si>
  <si>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</si>
  <si>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</si>
  <si>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</si>
  <si>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</si>
  <si>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</si>
  <si>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</si>
  <si>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</si>
  <si>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</si>
  <si>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</si>
  <si>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</si>
  <si>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</si>
  <si>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</si>
  <si>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</si>
  <si>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</si>
  <si>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</si>
  <si>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</si>
  <si>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</si>
  <si>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</si>
  <si>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</si>
  <si>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</si>
  <si>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</si>
  <si>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</si>
  <si>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</si>
  <si>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</si>
  <si>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</si>
  <si>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</si>
  <si>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</si>
  <si>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</si>
  <si>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</si>
  <si>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</si>
  <si>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</si>
  <si>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</si>
  <si>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</si>
  <si>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</si>
  <si>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</si>
  <si>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</si>
  <si>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</si>
  <si>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</si>
  <si>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</si>
  <si>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</si>
  <si>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</si>
  <si>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</si>
  <si>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</si>
  <si>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</si>
  <si>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</si>
  <si>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</si>
  <si>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</si>
  <si>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</si>
  <si>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</si>
  <si>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</si>
  <si>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</si>
  <si>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</si>
  <si>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</si>
  <si>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</si>
  <si>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</si>
  <si>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</si>
  <si>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</si>
  <si>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</si>
  <si>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</si>
  <si>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</si>
  <si>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</si>
  <si>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</si>
  <si>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</si>
  <si>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</si>
  <si>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</si>
  <si>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</si>
  <si>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</si>
  <si>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</si>
  <si>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</si>
  <si>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</si>
  <si>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</si>
  <si>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</si>
  <si>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</si>
  <si>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</si>
  <si>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</si>
  <si>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</si>
  <si>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</si>
  <si>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</si>
  <si>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</si>
  <si>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</si>
  <si>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</si>
  <si>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</si>
  <si>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</si>
  <si>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</si>
  <si>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</si>
  <si>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</si>
  <si>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</si>
  <si>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</si>
  <si>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</si>
  <si>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</si>
  <si>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</si>
  <si>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</si>
  <si>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</si>
  <si>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</si>
  <si>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</si>
  <si>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</si>
  <si>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</si>
  <si>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</si>
  <si>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</si>
  <si>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</si>
  <si>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</si>
  <si>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</si>
  <si>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</si>
  <si>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</si>
  <si>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</si>
  <si>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</si>
  <si>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</si>
  <si>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</si>
  <si>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</si>
  <si>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</si>
  <si>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</si>
  <si>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</si>
  <si>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</si>
  <si>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</si>
  <si>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</si>
  <si>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</si>
  <si>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</si>
  <si>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</si>
  <si>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</si>
  <si>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</si>
  <si>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</si>
  <si>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</si>
  <si>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</si>
  <si>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</si>
  <si>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</si>
  <si>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</si>
  <si>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</si>
  <si>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</si>
  <si>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</si>
  <si>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</si>
  <si>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</si>
  <si>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</si>
  <si>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</si>
  <si>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</si>
  <si>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</si>
  <si>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</si>
  <si>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</si>
  <si>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</si>
  <si>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</si>
  <si>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</si>
  <si>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</si>
  <si>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</si>
  <si>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</si>
  <si>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</si>
  <si>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</si>
  <si>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</si>
  <si>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</si>
  <si>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</si>
  <si>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</si>
  <si>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</si>
  <si>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</si>
  <si>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</si>
  <si>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</si>
  <si>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</si>
  <si>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</si>
  <si>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</si>
  <si>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</si>
  <si>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</si>
  <si>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</si>
  <si>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</si>
  <si>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</si>
  <si>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</si>
  <si>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</si>
  <si>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</si>
  <si>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</si>
  <si>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</si>
  <si>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</si>
  <si>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</si>
  <si>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</si>
  <si>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</si>
  <si>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</si>
  <si>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</si>
  <si>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</si>
  <si>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</si>
  <si>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</si>
  <si>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</si>
  <si>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</si>
  <si>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</si>
  <si>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</si>
  <si>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</si>
  <si>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</si>
  <si>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</si>
  <si>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</si>
  <si>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</si>
  <si>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</si>
  <si>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</si>
  <si>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</si>
  <si>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</si>
  <si>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</si>
  <si>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</si>
  <si>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</si>
  <si>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</si>
  <si>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</si>
  <si>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</si>
  <si>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</si>
  <si>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</si>
  <si>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</si>
  <si>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</si>
  <si>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</si>
  <si>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</si>
  <si>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</si>
  <si>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</si>
  <si>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</si>
  <si>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</si>
  <si>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</si>
  <si>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</si>
  <si>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</si>
  <si>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</si>
  <si>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</si>
  <si>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</si>
  <si>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</si>
  <si>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</si>
  <si>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</si>
  <si>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</si>
  <si>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</si>
  <si>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</si>
  <si>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</si>
  <si>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</si>
  <si>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</si>
  <si>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</si>
  <si>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</si>
  <si>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</si>
  <si>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</si>
  <si>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</si>
  <si>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</si>
  <si>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</si>
  <si>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</si>
  <si>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</si>
  <si>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</si>
  <si>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</si>
  <si>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</si>
  <si>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</si>
  <si>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</si>
  <si>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</si>
  <si>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</si>
  <si>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</si>
  <si>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</si>
  <si>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</si>
  <si>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</si>
  <si>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</si>
  <si>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</si>
  <si>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</si>
  <si>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</si>
  <si>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</si>
  <si>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</si>
  <si>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</si>
  <si>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</si>
  <si>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</si>
  <si>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</si>
  <si>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</si>
  <si>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</si>
  <si>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</si>
  <si>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</si>
  <si>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</si>
  <si>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</si>
  <si>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</si>
  <si>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</si>
  <si>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</si>
  <si>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</si>
  <si>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</si>
  <si>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</si>
  <si>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</si>
  <si>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</si>
  <si>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</si>
  <si>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</si>
  <si>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</si>
  <si>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</si>
  <si>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</si>
  <si>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</si>
  <si>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</si>
  <si>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</si>
  <si>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</si>
  <si>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</si>
  <si>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</si>
  <si>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</si>
  <si>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</si>
  <si>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</si>
  <si>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</si>
  <si>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</si>
  <si>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</si>
  <si>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</si>
  <si>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</si>
  <si>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</si>
  <si>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</si>
  <si>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</si>
  <si>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</si>
  <si>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</si>
  <si>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</si>
  <si>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</si>
  <si>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</si>
  <si>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</si>
  <si>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</si>
  <si>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</si>
  <si>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</si>
  <si>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</si>
  <si>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</si>
  <si>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</si>
  <si>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</si>
  <si>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</si>
  <si>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</si>
  <si>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</si>
  <si>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</si>
  <si>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</si>
  <si>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</si>
  <si>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</si>
  <si>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</si>
  <si>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</si>
  <si>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</si>
  <si>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</si>
  <si>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</si>
  <si>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</si>
  <si>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</si>
  <si>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</si>
  <si>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</si>
  <si>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</si>
  <si>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</si>
  <si>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</si>
  <si>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</si>
  <si>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</si>
  <si>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</si>
  <si>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</si>
  <si>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</si>
  <si>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</si>
  <si>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</si>
  <si>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</si>
  <si>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</si>
  <si>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</si>
  <si>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</si>
  <si>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</si>
  <si>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</si>
  <si>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</si>
  <si>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</si>
  <si>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</si>
  <si>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</si>
  <si>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</si>
  <si>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</si>
  <si>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</si>
  <si>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</si>
  <si>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</si>
  <si>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</si>
  <si>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</si>
  <si>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</si>
  <si>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</si>
  <si>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</si>
  <si>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</si>
  <si>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</si>
  <si>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</si>
  <si>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</si>
  <si>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</si>
  <si>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</si>
  <si>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</si>
  <si>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</si>
  <si>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</si>
  <si>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</si>
  <si>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</si>
  <si>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</si>
  <si>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</si>
  <si>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</si>
  <si>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</si>
  <si>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</si>
  <si>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</si>
  <si>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</si>
  <si>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</si>
  <si>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</si>
  <si>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</si>
  <si>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</si>
  <si>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</si>
  <si>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</si>
  <si>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</si>
  <si>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</si>
  <si>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</si>
  <si>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</si>
  <si>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</si>
  <si>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</si>
  <si>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</si>
  <si>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</si>
  <si>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</si>
  <si>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</si>
  <si>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</si>
  <si>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</si>
  <si>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</si>
  <si>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</si>
  <si>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</si>
  <si>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</si>
  <si>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</si>
  <si>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</si>
  <si>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</si>
  <si>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</si>
  <si>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</si>
  <si>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</si>
  <si>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</si>
  <si>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</si>
  <si>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</si>
  <si>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</si>
  <si>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</si>
  <si>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</si>
  <si>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</si>
  <si>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</si>
  <si>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</si>
  <si>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</si>
  <si>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</si>
  <si>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</si>
  <si>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</si>
  <si>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</si>
  <si>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</si>
  <si>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</si>
  <si>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</si>
  <si>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</si>
  <si>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</si>
  <si>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</si>
  <si>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</si>
  <si>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</si>
  <si>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</si>
  <si>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</si>
  <si>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</si>
  <si>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</si>
  <si>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</si>
  <si>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</si>
  <si>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</si>
  <si>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</si>
  <si>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</si>
  <si>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</si>
  <si>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</si>
  <si>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</si>
  <si>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</si>
  <si>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</si>
  <si>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</si>
  <si>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</si>
  <si>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</si>
  <si>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</si>
  <si>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</si>
  <si>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</si>
  <si>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</si>
  <si>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</si>
  <si>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</si>
  <si>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</si>
  <si>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</si>
  <si>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</si>
  <si>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</si>
  <si>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</si>
  <si>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</si>
  <si>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</si>
  <si>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</si>
  <si>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</si>
  <si>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</si>
  <si>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</si>
  <si>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</si>
  <si>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</si>
  <si>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</si>
  <si>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</si>
  <si>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</si>
  <si>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</si>
  <si>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</si>
  <si>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</si>
  <si>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</si>
  <si>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</si>
  <si>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</si>
  <si>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</si>
  <si>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</si>
  <si>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</si>
  <si>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</si>
  <si>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</si>
  <si>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</si>
  <si>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</si>
  <si>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</si>
  <si>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</si>
  <si>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</si>
  <si>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</si>
  <si>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</si>
  <si>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</si>
  <si>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</si>
  <si>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</si>
  <si>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</si>
  <si>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</si>
  <si>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</si>
  <si>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</si>
  <si>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</si>
  <si>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</si>
  <si>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</si>
  <si>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</si>
  <si>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</si>
  <si>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</si>
  <si>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</si>
  <si>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</si>
  <si>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</si>
  <si>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</si>
  <si>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</si>
  <si>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</si>
  <si>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</si>
  <si>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</si>
  <si>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</si>
  <si>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</si>
  <si>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</si>
  <si>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</si>
  <si>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</si>
  <si>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</si>
  <si>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</si>
  <si>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</si>
  <si>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</si>
  <si>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</si>
  <si>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</si>
  <si>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</si>
  <si>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</si>
  <si>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</si>
  <si>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</si>
  <si>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</si>
  <si>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</si>
  <si>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</si>
  <si>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</si>
  <si>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</si>
  <si>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</si>
  <si>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</si>
  <si>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</si>
  <si>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</si>
  <si>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</si>
  <si>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</si>
  <si>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</si>
  <si>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</si>
  <si>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</si>
  <si>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</si>
  <si>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</si>
  <si>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</si>
  <si>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</si>
  <si>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</si>
  <si>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</si>
  <si>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</si>
  <si>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</si>
  <si>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</si>
  <si>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</si>
  <si>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</si>
  <si>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</si>
  <si>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</si>
  <si>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</si>
  <si>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</si>
  <si>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</si>
  <si>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</si>
  <si>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</si>
  <si>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</si>
  <si>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</si>
  <si>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</si>
  <si>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</si>
  <si>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</si>
  <si>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</si>
  <si>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</si>
  <si>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</si>
  <si>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</si>
  <si>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</si>
  <si>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</si>
  <si>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</si>
  <si>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</si>
  <si>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</si>
  <si>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</si>
  <si>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</si>
  <si>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</si>
  <si>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</si>
  <si>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</si>
  <si>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</si>
  <si>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</si>
  <si>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</si>
  <si>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</si>
  <si>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</si>
  <si>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</si>
  <si>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</si>
  <si>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</si>
  <si>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</si>
  <si>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</si>
  <si>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</si>
  <si>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</si>
  <si>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</si>
  <si>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</si>
  <si>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</si>
  <si>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</si>
  <si>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</si>
  <si>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</si>
  <si>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</si>
  <si>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</si>
  <si>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</si>
  <si>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</si>
  <si>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</si>
  <si>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</si>
  <si>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</si>
  <si>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</si>
  <si>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</si>
  <si>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</si>
  <si>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</si>
  <si>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</si>
  <si>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</si>
  <si>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</si>
  <si>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</si>
  <si>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</si>
  <si>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</si>
  <si>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</si>
  <si>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</si>
  <si>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</si>
  <si>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</si>
  <si>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</si>
  <si>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</si>
  <si>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</si>
  <si>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</si>
  <si>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</si>
  <si>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</si>
  <si>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</si>
  <si>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</si>
  <si>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</si>
  <si>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</si>
  <si>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</si>
  <si>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</si>
  <si>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</si>
  <si>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</si>
  <si>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</si>
  <si>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</si>
  <si>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</si>
  <si>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</si>
  <si>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</si>
  <si>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</si>
  <si>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</si>
  <si>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</si>
  <si>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</si>
  <si>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</si>
  <si>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</si>
  <si>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</si>
  <si>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</si>
  <si>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</si>
  <si>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</si>
  <si>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</si>
  <si>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</si>
  <si>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</si>
  <si>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</si>
  <si>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</si>
  <si>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</si>
  <si>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</si>
  <si>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</si>
  <si>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</si>
  <si>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</si>
  <si>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</si>
  <si>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</si>
  <si>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</si>
  <si>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</si>
  <si>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</si>
  <si>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</si>
  <si>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</si>
  <si>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</si>
  <si>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</si>
  <si>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</si>
  <si>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</si>
  <si>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</si>
  <si>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</si>
  <si>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</si>
  <si>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</si>
  <si>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</si>
  <si>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</si>
  <si>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</si>
  <si>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</si>
  <si>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</si>
  <si>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</si>
  <si>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</si>
  <si>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</si>
  <si>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</si>
  <si>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</si>
  <si>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</si>
  <si>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</si>
  <si>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</si>
  <si>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</si>
  <si>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</si>
  <si>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</si>
  <si>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</si>
  <si>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</si>
  <si>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</si>
  <si>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</si>
  <si>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</si>
  <si>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</si>
  <si>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</si>
  <si>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</si>
  <si>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</si>
  <si>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</si>
  <si>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</si>
  <si>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</si>
  <si>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</si>
  <si>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</si>
  <si>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</si>
  <si>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</si>
  <si>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</si>
  <si>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</si>
  <si>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</si>
  <si>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</si>
  <si>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</si>
  <si>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</si>
  <si>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</si>
  <si>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</si>
  <si>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</si>
  <si>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</si>
  <si>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</si>
  <si>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</si>
  <si>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</si>
  <si>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</si>
  <si>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</si>
  <si>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</si>
  <si>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</si>
  <si>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</si>
  <si>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</si>
  <si>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</si>
  <si>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</si>
  <si>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</si>
  <si>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</si>
  <si>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</si>
  <si>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</si>
  <si>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</si>
  <si>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</si>
  <si>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</si>
  <si>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</si>
  <si>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</si>
  <si>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</si>
  <si>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</si>
  <si>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</si>
  <si>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</si>
  <si>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</si>
  <si>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</si>
  <si>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</si>
  <si>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</si>
  <si>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</si>
  <si>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</si>
  <si>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</si>
  <si>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</si>
  <si>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</si>
  <si>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</si>
  <si>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</si>
  <si>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</si>
  <si>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</si>
  <si>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</si>
  <si>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</si>
  <si>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</si>
  <si>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</si>
  <si>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</si>
  <si>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</si>
  <si>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</si>
  <si>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</si>
  <si>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</si>
  <si>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</si>
  <si>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</si>
  <si>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</si>
  <si>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</si>
  <si>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</si>
  <si>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</si>
  <si>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</si>
  <si>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</si>
  <si>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</si>
  <si>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</si>
  <si>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</si>
  <si>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</si>
  <si>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</si>
  <si>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</si>
  <si>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</si>
  <si>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</si>
  <si>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</si>
  <si>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</si>
  <si>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</si>
  <si>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</si>
  <si>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</si>
  <si>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</si>
  <si>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</si>
  <si>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</si>
  <si>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</si>
  <si>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</si>
  <si>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</si>
  <si>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</si>
  <si>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</si>
  <si>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</si>
  <si>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</si>
  <si>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</si>
  <si>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</si>
  <si>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</si>
  <si>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</si>
  <si>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</si>
  <si>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</si>
  <si>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</si>
  <si>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</si>
  <si>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</si>
  <si>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</si>
  <si>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</si>
  <si>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</si>
  <si>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</si>
  <si>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</si>
  <si>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</si>
  <si>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</si>
  <si>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</si>
  <si>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</si>
  <si>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</si>
  <si>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</si>
  <si>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</si>
  <si>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</si>
  <si>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</si>
  <si>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</si>
  <si>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</si>
  <si>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</si>
  <si>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</si>
  <si>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</si>
  <si>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</si>
  <si>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</si>
  <si>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</si>
  <si>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</si>
  <si>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</si>
  <si>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</si>
  <si>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</si>
  <si>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</si>
  <si>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</si>
  <si>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</si>
  <si>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</si>
  <si>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</si>
  <si>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</si>
  <si>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</si>
  <si>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</si>
  <si>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</si>
  <si>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</si>
  <si>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</si>
  <si>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</si>
  <si>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</si>
  <si>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</si>
  <si>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</si>
  <si>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</si>
  <si>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</si>
  <si>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</si>
  <si>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</si>
  <si>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</si>
  <si>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</si>
  <si>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</si>
  <si>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</si>
  <si>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</si>
  <si>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</si>
  <si>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</si>
  <si>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</si>
  <si>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</si>
  <si>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</si>
  <si>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</si>
  <si>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</si>
  <si>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</si>
  <si>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</si>
  <si>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</si>
  <si>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</si>
  <si>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</si>
  <si>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</si>
  <si>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</si>
  <si>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</si>
  <si>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</si>
  <si>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</si>
  <si>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</si>
  <si>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</si>
  <si>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</si>
  <si>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</si>
  <si>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</si>
  <si>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</si>
  <si>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</si>
  <si>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</si>
  <si>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</si>
  <si>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</si>
  <si>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</si>
  <si>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</si>
  <si>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</si>
  <si>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</si>
  <si>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</si>
  <si>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</si>
  <si>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</si>
  <si>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</si>
  <si>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</si>
  <si>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</si>
  <si>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</si>
  <si>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</si>
  <si>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</si>
  <si>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</si>
  <si>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</si>
  <si>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</si>
  <si>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</si>
  <si>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</si>
  <si>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</si>
  <si>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</si>
  <si>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</si>
  <si>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</si>
  <si>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</si>
  <si>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</si>
  <si>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</si>
  <si>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</si>
  <si>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</si>
  <si>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</si>
  <si>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</si>
  <si>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</si>
  <si>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</si>
  <si>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</si>
  <si>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</si>
  <si>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</si>
  <si>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</si>
  <si>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</si>
  <si>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</si>
  <si>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</si>
  <si>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</si>
  <si>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</si>
  <si>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</si>
  <si>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</si>
  <si>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</si>
  <si>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</si>
  <si>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</si>
  <si>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</si>
  <si>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</si>
  <si>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</si>
  <si>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</si>
  <si>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</si>
  <si>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</si>
  <si>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</si>
  <si>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</si>
  <si>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</si>
  <si>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</si>
  <si>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</si>
  <si>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</si>
  <si>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</si>
  <si>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</si>
  <si>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</si>
  <si>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</si>
  <si>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</si>
  <si>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</si>
  <si>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</si>
  <si>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</si>
  <si>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</si>
  <si>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</si>
  <si>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</si>
  <si>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</si>
  <si>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</si>
  <si>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</si>
  <si>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</si>
  <si>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</si>
  <si>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</si>
  <si>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</si>
  <si>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</si>
  <si>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</si>
  <si>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</si>
  <si>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</si>
  <si>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</si>
  <si>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</si>
  <si>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</si>
  <si>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</si>
  <si>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</si>
  <si>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</si>
  <si>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</si>
  <si>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</si>
  <si>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</si>
  <si>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</si>
  <si>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</si>
  <si>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</si>
  <si>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</si>
  <si>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</si>
  <si>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</si>
  <si>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</si>
  <si>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</si>
  <si>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</si>
  <si>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</si>
  <si>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</si>
  <si>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</si>
  <si>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</si>
  <si>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</si>
  <si>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</si>
  <si>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</si>
  <si>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</si>
  <si>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</si>
  <si>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</si>
  <si>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</si>
  <si>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</si>
  <si>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</si>
  <si>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</si>
  <si>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</si>
  <si>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</si>
  <si>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</si>
  <si>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</si>
  <si>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</si>
  <si>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</si>
  <si>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</si>
  <si>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</si>
  <si>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</si>
  <si>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</si>
  <si>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</si>
  <si>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</si>
  <si>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</si>
  <si>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</si>
  <si>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</si>
  <si>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</si>
  <si>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</si>
  <si>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</si>
  <si>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</si>
  <si>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</si>
  <si>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</si>
  <si>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</si>
  <si>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</si>
  <si>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</si>
  <si>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</si>
  <si>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</si>
  <si>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</si>
  <si>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</si>
  <si>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</si>
  <si>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</si>
  <si>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</si>
  <si>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</si>
  <si>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</si>
  <si>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</si>
  <si>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</si>
  <si>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</si>
  <si>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</si>
  <si>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</si>
  <si>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</si>
  <si>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</si>
  <si>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</si>
  <si>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</si>
  <si>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</si>
  <si>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</si>
  <si>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</si>
  <si>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</si>
  <si>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</si>
  <si>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</si>
  <si>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</si>
  <si>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</si>
  <si>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</si>
  <si>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</si>
  <si>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</si>
  <si>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</si>
  <si>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</si>
  <si>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</si>
  <si>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</si>
  <si>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</si>
  <si>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</si>
  <si>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</si>
  <si>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</si>
  <si>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</si>
  <si>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</si>
  <si>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</si>
  <si>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</si>
  <si>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</si>
  <si>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</si>
  <si>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</si>
  <si>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</si>
  <si>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</si>
  <si>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</si>
  <si>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</si>
  <si>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</si>
  <si>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</si>
  <si>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</si>
  <si>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</si>
  <si>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</si>
  <si>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</si>
  <si>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</si>
  <si>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</si>
  <si>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</si>
  <si>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</si>
  <si>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</si>
  <si>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</si>
  <si>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</si>
  <si>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</si>
  <si>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</si>
  <si>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</si>
  <si>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</si>
  <si>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</si>
  <si>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</si>
  <si>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</si>
  <si>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</si>
  <si>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</si>
  <si>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</si>
  <si>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</si>
  <si>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</si>
  <si>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</si>
  <si>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</si>
  <si>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</si>
  <si>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</si>
  <si>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</si>
  <si>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</si>
  <si>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</si>
  <si>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</si>
  <si>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</si>
  <si>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</si>
  <si>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</si>
  <si>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</si>
  <si>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</si>
  <si>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</si>
  <si>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</si>
  <si>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</si>
  <si>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</si>
  <si>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</si>
  <si>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</si>
  <si>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</si>
  <si>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</si>
  <si>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</si>
  <si>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</si>
  <si>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</si>
  <si>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</si>
  <si>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</si>
  <si>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</si>
  <si>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</si>
  <si>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</si>
  <si>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</si>
  <si>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</si>
  <si>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</si>
  <si>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</si>
  <si>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</si>
  <si>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</si>
  <si>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</si>
  <si>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</si>
  <si>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</si>
  <si>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</si>
  <si>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</si>
  <si>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</si>
  <si>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</si>
  <si>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</si>
  <si>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</si>
  <si>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</si>
  <si>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</si>
  <si>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</si>
  <si>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</si>
  <si>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</si>
  <si>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</si>
  <si>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</si>
  <si>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</si>
  <si>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</si>
  <si>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</si>
  <si>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</si>
  <si>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</si>
  <si>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</si>
  <si>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</si>
  <si>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</si>
  <si>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</si>
  <si>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</si>
  <si>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</si>
  <si>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</si>
  <si>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</si>
  <si>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</si>
  <si>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</si>
  <si>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</si>
  <si>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</si>
  <si>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</si>
  <si>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</si>
  <si>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</si>
  <si>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</si>
  <si>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</si>
  <si>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</si>
  <si>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</si>
  <si>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</si>
  <si>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</si>
  <si>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</si>
  <si>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</si>
  <si>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</si>
  <si>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</si>
  <si>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</si>
  <si>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</si>
  <si>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</si>
  <si>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</si>
  <si>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</si>
  <si>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</si>
  <si>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</si>
  <si>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</si>
  <si>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</si>
  <si>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</si>
  <si>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</si>
  <si>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</si>
  <si>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</si>
  <si>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</si>
  <si>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</si>
  <si>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</si>
  <si>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</si>
  <si>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</si>
  <si>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</si>
  <si>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</si>
  <si>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</si>
  <si>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</si>
  <si>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</si>
  <si>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</si>
  <si>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</si>
  <si>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</si>
  <si>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</si>
  <si>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</si>
  <si>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</si>
  <si>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</si>
  <si>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</si>
  <si>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</si>
  <si>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</si>
  <si>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</si>
  <si>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</si>
  <si>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</si>
  <si>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</si>
  <si>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</si>
  <si>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</si>
  <si>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</si>
  <si>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</si>
  <si>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</si>
  <si>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</si>
  <si>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</si>
  <si>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</si>
  <si>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</si>
  <si>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</si>
  <si>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</si>
  <si>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</si>
  <si>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</si>
  <si>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</si>
  <si>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</si>
  <si>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</si>
  <si>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</si>
  <si>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</si>
  <si>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</si>
  <si>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</si>
  <si>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</si>
  <si>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</si>
  <si>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</si>
  <si>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</si>
  <si>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</si>
  <si>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</si>
  <si>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</si>
  <si>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</si>
  <si>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</si>
  <si>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</si>
  <si>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</si>
  <si>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</si>
  <si>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</si>
  <si>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</si>
  <si>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</si>
  <si>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</si>
  <si>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</si>
  <si>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</si>
  <si>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</si>
  <si>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</si>
  <si>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</si>
  <si>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</si>
  <si>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</si>
  <si>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</si>
  <si>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</si>
  <si>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</si>
  <si>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</si>
  <si>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</si>
  <si>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</si>
  <si>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</si>
  <si>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</si>
  <si>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</si>
  <si>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</si>
  <si>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</si>
  <si>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</si>
  <si>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</si>
  <si>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</si>
  <si>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</si>
  <si>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</si>
  <si>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</si>
  <si>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</si>
  <si>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</si>
  <si>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</si>
  <si>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</si>
  <si>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</si>
  <si>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</si>
  <si>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</si>
  <si>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</si>
  <si>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</si>
  <si>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</si>
  <si>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</si>
  <si>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</si>
  <si>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</si>
  <si>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</si>
  <si>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</si>
  <si>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</si>
  <si>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</si>
  <si>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</si>
  <si>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</si>
  <si>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</si>
  <si>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</si>
  <si>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</si>
  <si>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</si>
  <si>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</si>
  <si>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</si>
  <si>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</si>
  <si>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</si>
  <si>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</si>
  <si>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</si>
  <si>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</si>
  <si>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</si>
  <si>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</si>
  <si>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</si>
  <si>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</si>
  <si>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</si>
  <si>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</si>
  <si>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</si>
  <si>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</si>
  <si>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</si>
  <si>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</si>
  <si>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</si>
  <si>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</si>
  <si>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</si>
  <si>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</si>
  <si>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</si>
  <si>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</si>
  <si>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</si>
  <si>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</si>
  <si>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</si>
  <si>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</si>
  <si>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</si>
  <si>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</si>
  <si>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</si>
  <si>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</si>
  <si>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</si>
  <si>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</si>
  <si>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</si>
  <si>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</si>
  <si>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</si>
  <si>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</si>
  <si>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</si>
  <si>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</si>
  <si>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</si>
  <si>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</si>
  <si>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</si>
  <si>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</si>
  <si>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</si>
  <si>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</si>
  <si>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</si>
  <si>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</si>
  <si>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</si>
  <si>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</si>
  <si>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</si>
  <si>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</si>
  <si>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</si>
  <si>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</si>
  <si>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</si>
  <si>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</si>
  <si>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</si>
  <si>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</si>
  <si>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</si>
  <si>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</si>
  <si>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</si>
  <si>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</si>
  <si>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</si>
  <si>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</si>
  <si>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</si>
  <si>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</si>
  <si>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</si>
  <si>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</si>
  <si>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</si>
  <si>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</si>
  <si>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</si>
  <si>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</si>
  <si>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</si>
  <si>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</si>
  <si>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</si>
  <si>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</si>
  <si>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</si>
  <si>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</si>
  <si>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</si>
  <si>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</si>
  <si>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</si>
  <si>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</si>
  <si>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</si>
  <si>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</si>
  <si>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</si>
  <si>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</si>
  <si>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</si>
  <si>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</si>
  <si>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</si>
  <si>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</si>
  <si>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</si>
  <si>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</si>
  <si>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</si>
  <si>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</si>
  <si>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</si>
  <si>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</si>
  <si>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</si>
  <si>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</si>
  <si>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</si>
  <si>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</si>
  <si>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</si>
  <si>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</si>
  <si>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</si>
  <si>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</si>
  <si>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</si>
  <si>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</si>
  <si>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</si>
  <si>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</si>
  <si>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</si>
  <si>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</si>
  <si>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</si>
  <si>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</si>
  <si>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</si>
  <si>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</si>
  <si>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</si>
  <si>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</si>
  <si>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</si>
  <si>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</si>
  <si>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</si>
  <si>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</si>
  <si>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</si>
  <si>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</si>
  <si>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</si>
  <si>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</si>
  <si>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</si>
  <si>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</si>
  <si>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</si>
  <si>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</si>
  <si>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</si>
  <si>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</si>
  <si>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</si>
  <si>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</si>
  <si>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</si>
  <si>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</si>
  <si>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</si>
  <si>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</si>
  <si>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</si>
  <si>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</si>
  <si>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</si>
  <si>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</si>
  <si>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</si>
  <si>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</si>
  <si>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</si>
  <si>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</si>
  <si>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</si>
  <si>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</si>
  <si>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</si>
  <si>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</si>
  <si>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</si>
  <si>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</si>
  <si>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</si>
  <si>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</si>
  <si>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</si>
  <si>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</si>
  <si>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</si>
  <si>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</si>
  <si>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</si>
  <si>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</si>
  <si>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</si>
  <si>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</si>
  <si>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</si>
  <si>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</si>
  <si>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</si>
  <si>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</si>
  <si>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</si>
  <si>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</si>
  <si>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</si>
  <si>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</si>
  <si>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</si>
  <si>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</si>
  <si>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</si>
  <si>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</si>
  <si>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</si>
  <si>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</si>
  <si>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</si>
  <si>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</si>
  <si>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</si>
  <si>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</si>
  <si>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</si>
  <si>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</si>
  <si>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</si>
  <si>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</si>
  <si>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</si>
  <si>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</si>
  <si>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</si>
  <si>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</si>
  <si>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</si>
  <si>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</si>
  <si>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</si>
  <si>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</si>
  <si>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</si>
  <si>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</si>
  <si>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</si>
  <si>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</si>
  <si>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</si>
  <si>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</si>
  <si>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</si>
  <si>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</si>
  <si>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</si>
  <si>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</si>
  <si>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</si>
  <si>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</si>
  <si>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</si>
  <si>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</si>
  <si>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</si>
  <si>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</si>
  <si>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</si>
  <si>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</si>
  <si>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</si>
  <si>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</si>
  <si>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</si>
  <si>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</si>
  <si>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</si>
  <si>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</si>
  <si>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</si>
  <si>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</si>
  <si>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</si>
  <si>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</si>
  <si>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</si>
  <si>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</si>
  <si>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</si>
  <si>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</si>
  <si>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</si>
  <si>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</si>
  <si>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</si>
  <si>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</si>
  <si>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</si>
  <si>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</si>
  <si>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</si>
  <si>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</si>
  <si>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</si>
  <si>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</si>
  <si>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</si>
  <si>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</si>
  <si>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</si>
  <si>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</si>
  <si>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</si>
  <si>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</si>
  <si>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</si>
  <si>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</si>
  <si>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</si>
  <si>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</si>
  <si>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</si>
  <si>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</si>
  <si>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</si>
  <si>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</si>
  <si>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</si>
  <si>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</si>
  <si>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</si>
  <si>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</si>
  <si>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</si>
  <si>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</si>
  <si>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</si>
  <si>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</si>
  <si>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</si>
  <si>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</si>
  <si>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</si>
  <si>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</si>
  <si>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</si>
  <si>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</si>
  <si>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</si>
  <si>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</si>
  <si>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</si>
  <si>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</si>
  <si>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</si>
  <si>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</si>
  <si>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</si>
  <si>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</si>
  <si>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</si>
  <si>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</si>
  <si>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</si>
  <si>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</si>
  <si>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</si>
  <si>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</si>
  <si>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</si>
  <si>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</si>
  <si>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</si>
  <si>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</si>
  <si>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</si>
  <si>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</si>
  <si>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</si>
  <si>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</si>
  <si>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</si>
  <si>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</si>
  <si>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</si>
  <si>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</si>
  <si>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</si>
  <si>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</si>
  <si>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</si>
  <si>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</si>
  <si>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</si>
  <si>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</si>
  <si>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</si>
  <si>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</si>
  <si>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</si>
  <si>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</si>
  <si>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</si>
  <si>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</si>
  <si>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</si>
  <si>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</si>
  <si>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</si>
  <si>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</si>
  <si>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</si>
  <si>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</si>
  <si>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</si>
  <si>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</si>
  <si>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</si>
  <si>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</si>
  <si>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</si>
  <si>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</si>
  <si>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</si>
  <si>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</si>
  <si>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</si>
  <si>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</si>
  <si>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</si>
  <si>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</si>
  <si>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</si>
  <si>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</si>
  <si>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</si>
  <si>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</si>
  <si>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</si>
  <si>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</si>
  <si>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</si>
  <si>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</si>
  <si>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</si>
  <si>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</si>
  <si>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</si>
  <si>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</si>
  <si>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</si>
  <si>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</si>
  <si>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</si>
  <si>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</si>
  <si>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</si>
  <si>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</si>
  <si>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</si>
  <si>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</si>
  <si>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</si>
  <si>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</si>
  <si>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</si>
  <si>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</si>
  <si>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</si>
  <si>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</si>
  <si>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</si>
  <si>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</si>
  <si>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</si>
  <si>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</si>
  <si>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</si>
  <si>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</si>
  <si>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</si>
  <si>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</si>
  <si>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</si>
  <si>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</si>
  <si>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</si>
  <si>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</si>
  <si>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</si>
  <si>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</si>
  <si>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</si>
  <si>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</si>
  <si>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</si>
  <si>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</si>
  <si>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</si>
  <si>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</si>
  <si>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</si>
  <si>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</si>
  <si>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</si>
  <si>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</si>
  <si>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</si>
  <si>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</si>
  <si>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</si>
  <si>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</si>
  <si>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</si>
  <si>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</si>
  <si>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</si>
  <si>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</si>
  <si>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</si>
  <si>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</si>
  <si>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</si>
  <si>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</si>
  <si>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</si>
  <si>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</si>
  <si>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</si>
  <si>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</si>
  <si>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</si>
  <si>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</si>
  <si>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</si>
  <si>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</si>
  <si>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</si>
  <si>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</si>
  <si>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</si>
  <si>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</si>
  <si>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</si>
  <si>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</si>
  <si>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</si>
  <si>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</si>
  <si>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</si>
  <si>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</si>
  <si>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</si>
  <si>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</si>
  <si>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</si>
  <si>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</si>
  <si>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</si>
  <si>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</si>
  <si>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</si>
  <si>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</si>
  <si>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</si>
  <si>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</si>
  <si>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</si>
  <si>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</si>
  <si>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</si>
  <si>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</si>
  <si>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</si>
  <si>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</si>
  <si>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</si>
  <si>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</si>
  <si>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</si>
  <si>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</si>
  <si>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</si>
  <si>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</si>
  <si>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</si>
  <si>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</si>
  <si>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</si>
  <si>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</si>
  <si>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</si>
  <si>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</si>
  <si>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</si>
  <si>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</si>
  <si>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</si>
  <si>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</si>
  <si>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</si>
  <si>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</si>
  <si>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</si>
  <si>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</si>
  <si>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</si>
  <si>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</si>
  <si>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</si>
  <si>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</si>
  <si>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</si>
  <si>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</si>
  <si>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</si>
  <si>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</si>
  <si>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</si>
  <si>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</si>
  <si>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</si>
  <si>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</si>
  <si>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</si>
  <si>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</si>
  <si>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</si>
  <si>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</si>
  <si>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</si>
  <si>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</si>
  <si>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</si>
  <si>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</si>
  <si>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</si>
  <si>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</si>
  <si>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</si>
  <si>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</si>
  <si>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</si>
  <si>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</si>
  <si>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</si>
  <si>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</si>
  <si>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</si>
  <si>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</si>
  <si>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</si>
  <si>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</si>
  <si>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</si>
  <si>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</si>
  <si>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</si>
  <si>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</si>
  <si>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</si>
  <si>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</si>
  <si>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</si>
  <si>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</si>
  <si>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</si>
  <si>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</si>
  <si>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</si>
  <si>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</si>
  <si>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</si>
  <si>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</si>
  <si>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</si>
  <si>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</si>
  <si>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</si>
  <si>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</si>
  <si>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</si>
  <si>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</si>
  <si>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</si>
  <si>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</si>
  <si>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</si>
  <si>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</si>
  <si>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</si>
  <si>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</si>
  <si>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</si>
  <si>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</si>
  <si>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</si>
  <si>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</si>
  <si>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</si>
  <si>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</si>
  <si>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</si>
  <si>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</si>
  <si>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</si>
  <si>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</si>
  <si>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</si>
  <si>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</si>
  <si>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</si>
  <si>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</si>
  <si>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</si>
  <si>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</si>
  <si>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</si>
  <si>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</si>
  <si>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</si>
  <si>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</si>
  <si>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</si>
  <si>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</si>
  <si>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</si>
  <si>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</si>
  <si>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</si>
  <si>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</si>
  <si>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</si>
  <si>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</si>
  <si>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</si>
  <si>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</si>
  <si>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</si>
  <si>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</si>
  <si>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</si>
  <si>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</si>
  <si>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</si>
  <si>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</si>
  <si>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</si>
  <si>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</si>
  <si>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</si>
  <si>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</si>
  <si>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</si>
  <si>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</si>
  <si>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</si>
  <si>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</si>
  <si>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</si>
  <si>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</si>
  <si>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</si>
  <si>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</si>
  <si>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</si>
  <si>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</si>
  <si>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</si>
  <si>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</si>
  <si>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</si>
  <si>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</si>
  <si>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</si>
  <si>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</si>
  <si>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</si>
  <si>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</si>
  <si>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</si>
  <si>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</si>
  <si>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</si>
  <si>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</si>
  <si>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</si>
  <si>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</si>
  <si>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</si>
  <si>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</si>
  <si>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</si>
  <si>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</si>
  <si>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</si>
  <si>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</si>
  <si>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</si>
  <si>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</si>
  <si>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</si>
  <si>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</si>
  <si>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</si>
  <si>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</si>
  <si>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</si>
  <si>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</si>
  <si>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</si>
  <si>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</si>
  <si>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</si>
  <si>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</si>
  <si>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</si>
  <si>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</si>
  <si>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</si>
  <si>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</si>
  <si>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</si>
  <si>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</si>
  <si>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</si>
  <si>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</si>
  <si>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</si>
  <si>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</si>
  <si>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</si>
  <si>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</si>
  <si>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</si>
  <si>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</si>
  <si>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</si>
  <si>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</si>
  <si>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</si>
  <si>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</si>
  <si>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</si>
  <si>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</si>
  <si>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</si>
  <si>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</si>
  <si>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</si>
  <si>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</si>
  <si>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</si>
  <si>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</si>
  <si>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</si>
  <si>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</si>
  <si>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</si>
  <si>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</si>
  <si>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</si>
  <si>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</si>
  <si>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</si>
  <si>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</si>
  <si>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</si>
  <si>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</si>
  <si>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</si>
  <si>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</si>
  <si>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</si>
  <si>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</si>
  <si>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</si>
  <si>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</si>
  <si>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</si>
  <si>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</si>
  <si>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</si>
  <si>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</si>
  <si>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</si>
  <si>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</si>
  <si>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</si>
  <si>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</si>
  <si>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</si>
  <si>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</si>
  <si>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</si>
  <si>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</si>
  <si>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</si>
  <si>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</si>
  <si>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</si>
  <si>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</si>
  <si>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</si>
  <si>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</si>
  <si>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</si>
  <si>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</si>
  <si>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</si>
  <si>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</si>
  <si>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</si>
  <si>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</si>
  <si>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</si>
  <si>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</si>
  <si>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</si>
  <si>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</si>
  <si>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</si>
  <si>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</si>
  <si>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</si>
  <si>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</si>
  <si>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</si>
  <si>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</si>
  <si>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</si>
  <si>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</si>
  <si>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</si>
  <si>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</si>
  <si>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</si>
  <si>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</si>
  <si>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</si>
  <si>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</si>
  <si>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</si>
  <si>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</si>
  <si>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</si>
  <si>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</si>
  <si>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</si>
  <si>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</si>
  <si>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</si>
  <si>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</si>
  <si>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</si>
  <si>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</si>
  <si>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</si>
  <si>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</si>
  <si>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</si>
  <si>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</si>
  <si>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</si>
  <si>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</si>
  <si>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</si>
  <si>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</si>
  <si>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</si>
  <si>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</si>
  <si>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</si>
  <si>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</si>
  <si>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</si>
  <si>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</si>
  <si>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</si>
  <si>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</si>
  <si>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</si>
  <si>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</si>
  <si>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</si>
  <si>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</si>
  <si>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</si>
  <si>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</si>
  <si>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</si>
  <si>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</si>
  <si>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</si>
  <si>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</si>
  <si>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</si>
  <si>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</si>
  <si>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</si>
  <si>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</si>
  <si>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</si>
  <si>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</si>
  <si>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</si>
  <si>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</si>
  <si>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</si>
  <si>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</si>
  <si>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</si>
  <si>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</si>
  <si>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</si>
  <si>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</si>
  <si>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</si>
  <si>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</si>
  <si>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</si>
  <si>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</si>
  <si>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</si>
  <si>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</si>
  <si>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</si>
  <si>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</si>
  <si>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</si>
  <si>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</si>
  <si>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</si>
  <si>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</si>
  <si>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</si>
  <si>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</si>
  <si>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</si>
  <si>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</si>
  <si>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</si>
  <si>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</si>
  <si>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</si>
  <si>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</si>
  <si>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</si>
  <si>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</si>
  <si>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</si>
  <si>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</si>
  <si>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</si>
  <si>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</si>
  <si>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</si>
  <si>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</si>
  <si>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</si>
  <si>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</si>
  <si>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</si>
  <si>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</si>
  <si>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</si>
  <si>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</si>
  <si>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</si>
  <si>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</si>
  <si>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</si>
  <si>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</si>
  <si>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</si>
  <si>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</si>
  <si>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</si>
  <si>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</si>
  <si>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</si>
  <si>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</si>
  <si>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</si>
  <si>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</si>
  <si>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</si>
  <si>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</si>
  <si>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</si>
  <si>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</si>
  <si>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</si>
  <si>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</si>
  <si>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</si>
  <si>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</si>
  <si>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</si>
  <si>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</si>
  <si>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</si>
  <si>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</si>
  <si>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</si>
  <si>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</si>
  <si>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</si>
  <si>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</si>
  <si>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</si>
  <si>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</si>
  <si>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</si>
  <si>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</si>
  <si>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</si>
  <si>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</si>
  <si>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</si>
  <si>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</si>
  <si>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</si>
  <si>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</si>
  <si>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</si>
  <si>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</si>
  <si>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</si>
  <si>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</si>
  <si>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</si>
  <si>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</si>
  <si>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</si>
  <si>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</si>
  <si>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</si>
  <si>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</si>
  <si>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</si>
  <si>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</si>
  <si>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</si>
  <si>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</si>
  <si>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</si>
  <si>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</si>
  <si>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</si>
  <si>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</si>
  <si>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</si>
  <si>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</si>
  <si>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</si>
  <si>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</si>
  <si>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</si>
  <si>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</si>
  <si>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</si>
  <si>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</si>
  <si>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</si>
  <si>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</si>
  <si>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</si>
  <si>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</si>
  <si>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</si>
  <si>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</si>
  <si>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</si>
  <si>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</si>
  <si>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</si>
  <si>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</si>
  <si>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</si>
  <si>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</si>
  <si>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</si>
  <si>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</si>
  <si>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</si>
  <si>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</si>
  <si>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</si>
  <si>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</si>
  <si>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</si>
  <si>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</si>
  <si>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</si>
  <si>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</si>
  <si>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</si>
  <si>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</si>
  <si>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</si>
  <si>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</si>
  <si>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</si>
  <si>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</si>
  <si>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</si>
  <si>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</si>
  <si>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</si>
  <si>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</si>
  <si>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</si>
  <si>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</si>
  <si>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</si>
  <si>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</si>
  <si>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</si>
  <si>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</si>
  <si>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</si>
  <si>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</si>
  <si>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</si>
  <si>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</si>
  <si>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</si>
  <si>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</si>
  <si>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</si>
  <si>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</si>
  <si>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</si>
  <si>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</si>
  <si>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</si>
  <si>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</si>
  <si>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</si>
  <si>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</si>
  <si>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</si>
  <si>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</si>
  <si>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</si>
  <si>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</si>
  <si>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</si>
  <si>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</si>
  <si>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</si>
  <si>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</si>
  <si>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</si>
  <si>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</si>
  <si>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</si>
  <si>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</si>
  <si>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</si>
  <si>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</si>
  <si>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</si>
  <si>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</si>
  <si>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</si>
  <si>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</si>
  <si>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</si>
  <si>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</si>
  <si>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</si>
  <si>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</si>
  <si>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</si>
  <si>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</si>
  <si>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</si>
  <si>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</si>
  <si>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</si>
  <si>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</si>
  <si>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</si>
  <si>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</si>
  <si>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</si>
  <si>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</si>
  <si>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</si>
  <si>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</si>
  <si>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</si>
  <si>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</si>
  <si>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</si>
  <si>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</si>
  <si>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</si>
  <si>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</si>
  <si>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</si>
  <si>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</si>
  <si>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</si>
  <si>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</si>
  <si>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</si>
  <si>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</si>
  <si>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</si>
  <si>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</si>
  <si>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</si>
  <si>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</si>
  <si>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</si>
  <si>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</si>
  <si>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</si>
  <si>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</si>
  <si>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</si>
  <si>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</si>
  <si>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</si>
  <si>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</si>
  <si>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</si>
  <si>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</si>
  <si>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</si>
  <si>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</si>
  <si>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</si>
  <si>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</si>
  <si>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</si>
  <si>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</si>
  <si>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</si>
  <si>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</si>
  <si>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</si>
  <si>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</si>
  <si>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</si>
  <si>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</si>
  <si>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</si>
  <si>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</si>
  <si>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</si>
  <si>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</si>
  <si>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</si>
  <si>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</si>
  <si>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</si>
  <si>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</si>
  <si>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</si>
  <si>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</si>
  <si>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</si>
  <si>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</si>
  <si>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</si>
  <si>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</si>
  <si>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</si>
  <si>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</si>
  <si>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</si>
  <si>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</si>
  <si>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</si>
  <si>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</si>
  <si>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</si>
  <si>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</si>
  <si>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</si>
  <si>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</si>
  <si>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</si>
  <si>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</si>
  <si>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</si>
  <si>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</si>
  <si>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</si>
  <si>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</si>
  <si>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</si>
  <si>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</si>
  <si>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</si>
  <si>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</si>
  <si>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</si>
  <si>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</si>
  <si>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</si>
  <si>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</si>
  <si>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</si>
  <si>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</si>
  <si>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</si>
  <si>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</si>
  <si>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</si>
  <si>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</si>
  <si>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</si>
  <si>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</si>
  <si>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</si>
  <si>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</si>
  <si>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</si>
  <si>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</si>
  <si>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</si>
  <si>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</si>
  <si>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</si>
  <si>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</si>
  <si>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</si>
  <si>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</si>
  <si>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</si>
  <si>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</si>
  <si>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</si>
  <si>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</si>
  <si>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</si>
  <si>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</si>
  <si>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</si>
  <si>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</si>
  <si>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</si>
  <si>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</si>
  <si>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</si>
  <si>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</si>
  <si>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</si>
  <si>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</si>
  <si>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</si>
  <si>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</si>
  <si>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</si>
  <si>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</si>
  <si>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</si>
  <si>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</si>
  <si>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</si>
  <si>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</si>
  <si>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</si>
  <si>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</si>
  <si>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</si>
  <si>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</si>
  <si>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</si>
  <si>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</si>
  <si>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</si>
  <si>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</si>
  <si>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</si>
  <si>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</si>
  <si>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</si>
  <si>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</si>
  <si>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</si>
  <si>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</si>
  <si>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</si>
  <si>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</si>
  <si>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</si>
  <si>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</si>
  <si>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</si>
  <si>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</si>
  <si>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</si>
  <si>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</si>
  <si>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</si>
  <si>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</si>
  <si>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</si>
  <si>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</si>
  <si>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</si>
  <si>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</si>
  <si>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</si>
  <si>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</si>
  <si>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</si>
  <si>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</si>
  <si>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</si>
  <si>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</si>
  <si>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</si>
  <si>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</si>
  <si>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</si>
  <si>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</si>
  <si>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</si>
  <si>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</si>
  <si>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</si>
  <si>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</si>
  <si>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</si>
  <si>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</si>
  <si>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</si>
  <si>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</si>
  <si>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</si>
  <si>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</si>
  <si>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</si>
  <si>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</si>
  <si>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</si>
  <si>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</si>
  <si>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</si>
  <si>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</si>
  <si>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</si>
  <si>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</si>
  <si>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</si>
  <si>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</si>
  <si>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</si>
  <si>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</si>
  <si>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</si>
  <si>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</si>
  <si>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</si>
  <si>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</si>
  <si>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</si>
  <si>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</si>
  <si>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</si>
  <si>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</si>
  <si>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</si>
  <si>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</si>
  <si>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</si>
  <si>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</si>
  <si>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</si>
  <si>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</si>
  <si>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</si>
  <si>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</si>
  <si>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</si>
  <si>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</si>
  <si>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</si>
  <si>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</si>
  <si>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</si>
  <si>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</si>
  <si>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</si>
  <si>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</si>
  <si>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</si>
  <si>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</si>
  <si>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</si>
  <si>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</si>
  <si>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</si>
  <si>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</si>
  <si>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</si>
  <si>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</si>
  <si>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</si>
  <si>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</si>
  <si>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</si>
  <si>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</si>
  <si>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</si>
  <si>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</si>
  <si>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</si>
  <si>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</si>
  <si>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</si>
  <si>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</si>
  <si>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</si>
  <si>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</si>
  <si>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</si>
  <si>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</si>
  <si>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</si>
  <si>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</si>
  <si>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</si>
  <si>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</si>
  <si>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</si>
  <si>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</si>
  <si>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</si>
  <si>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</si>
  <si>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</si>
  <si>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</si>
  <si>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</si>
  <si>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</si>
  <si>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</si>
  <si>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</si>
  <si>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</si>
  <si>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</si>
  <si>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</si>
  <si>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</si>
  <si>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</si>
  <si>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</si>
  <si>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</si>
  <si>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</si>
  <si>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</si>
  <si>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</si>
  <si>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</si>
  <si>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</si>
  <si>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</si>
  <si>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</si>
  <si>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</si>
  <si>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</si>
  <si>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</si>
  <si>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</si>
  <si>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</si>
  <si>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</si>
  <si>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</si>
  <si>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</si>
  <si>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</si>
  <si>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</si>
  <si>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</si>
  <si>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</si>
  <si>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</si>
  <si>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</si>
  <si>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</si>
  <si>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</si>
  <si>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</si>
  <si>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</si>
  <si>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</si>
  <si>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</si>
  <si>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</si>
  <si>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</si>
  <si>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</si>
  <si>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</si>
  <si>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</si>
  <si>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</si>
  <si>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</si>
  <si>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</si>
  <si>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</si>
  <si>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</si>
  <si>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</si>
  <si>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</si>
  <si>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</si>
  <si>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</si>
  <si>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</si>
  <si>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</si>
  <si>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</si>
  <si>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</si>
  <si>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</si>
  <si>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</si>
  <si>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</si>
  <si>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</si>
  <si>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</si>
  <si>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</si>
  <si>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</si>
  <si>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</si>
  <si>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</si>
  <si>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</si>
  <si>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</si>
  <si>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</si>
  <si>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</si>
  <si>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</si>
  <si>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</si>
  <si>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</si>
  <si>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</si>
  <si>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</si>
  <si>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</si>
  <si>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</si>
  <si>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</si>
  <si>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</si>
  <si>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</si>
  <si>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</si>
  <si>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</si>
  <si>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</si>
  <si>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</si>
  <si>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</si>
  <si>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</si>
  <si>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</si>
  <si>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</si>
  <si>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</si>
  <si>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</si>
  <si>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</si>
  <si>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</si>
  <si>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</si>
  <si>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</si>
  <si>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</si>
  <si>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</si>
  <si>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</si>
  <si>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</si>
  <si>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</si>
  <si>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</si>
  <si>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</si>
  <si>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</si>
  <si>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</si>
  <si>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</si>
  <si>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</si>
  <si>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</si>
  <si>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</si>
  <si>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</si>
  <si>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</si>
  <si>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</si>
  <si>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</si>
  <si>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</si>
  <si>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</si>
  <si>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</si>
  <si>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</si>
  <si>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</si>
  <si>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</si>
  <si>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</si>
  <si>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</si>
  <si>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</si>
  <si>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</si>
  <si>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</si>
  <si>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</si>
  <si>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</si>
  <si>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</si>
  <si>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</si>
  <si>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</si>
  <si>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</si>
  <si>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</si>
  <si>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</si>
  <si>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</si>
  <si>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</si>
  <si>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</si>
  <si>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</si>
  <si>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</si>
  <si>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</si>
  <si>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</si>
  <si>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</si>
  <si>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</si>
  <si>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</si>
  <si>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</si>
  <si>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</si>
  <si>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</si>
  <si>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</si>
  <si>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</si>
  <si>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</si>
  <si>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</si>
  <si>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</si>
  <si>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</si>
  <si>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</si>
  <si>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</si>
  <si>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</si>
  <si>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</si>
  <si>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</si>
  <si>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</si>
  <si>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</si>
  <si>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</si>
  <si>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</si>
  <si>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</si>
  <si>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</si>
  <si>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</si>
  <si>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</si>
  <si>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</si>
  <si>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</si>
  <si>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</si>
  <si>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</si>
  <si>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</si>
  <si>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</si>
  <si>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</si>
  <si>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</si>
  <si>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</si>
  <si>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</si>
  <si>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</si>
  <si>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</si>
  <si>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</si>
  <si>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</si>
  <si>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</si>
  <si>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</si>
  <si>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</si>
  <si>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</si>
  <si>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</si>
  <si>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</si>
  <si>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</si>
  <si>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</si>
  <si>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</si>
  <si>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</si>
  <si>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</si>
  <si>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</si>
  <si>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</si>
  <si>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</si>
  <si>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</si>
  <si>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</si>
  <si>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</si>
  <si>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</si>
  <si>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</si>
  <si>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</si>
  <si>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</si>
  <si>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</si>
  <si>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</si>
  <si>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</si>
  <si>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</si>
  <si>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</si>
  <si>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</si>
  <si>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</si>
  <si>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</si>
  <si>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</si>
  <si>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</si>
  <si>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</si>
  <si>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</si>
  <si>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</si>
  <si>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</si>
  <si>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</si>
  <si>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</si>
  <si>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</si>
  <si>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</si>
  <si>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</si>
  <si>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</si>
  <si>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</si>
  <si>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</si>
  <si>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</si>
  <si>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</si>
  <si>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</si>
  <si>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</si>
  <si>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</si>
  <si>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</si>
  <si>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</si>
  <si>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</si>
  <si>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</si>
  <si>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</si>
  <si>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</si>
  <si>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</si>
  <si>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</si>
  <si>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</si>
  <si>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</si>
  <si>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</si>
  <si>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</si>
  <si>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</si>
  <si>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</si>
  <si>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</si>
  <si>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</si>
  <si>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</si>
  <si>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</si>
  <si>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</si>
  <si>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</si>
  <si>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</si>
  <si>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</si>
  <si>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</si>
  <si>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</si>
  <si>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</si>
  <si>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</si>
  <si>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</si>
  <si>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</si>
  <si>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</si>
  <si>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</si>
  <si>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</si>
  <si>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</si>
  <si>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</si>
  <si>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</si>
  <si>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</si>
  <si>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</si>
  <si>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</si>
  <si>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</si>
  <si>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</si>
  <si>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</si>
  <si>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</si>
  <si>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</si>
  <si>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</si>
  <si>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</si>
  <si>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</si>
  <si>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</si>
  <si>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</si>
  <si>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</si>
  <si>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</si>
  <si>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</si>
  <si>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</si>
  <si>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</si>
  <si>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</si>
  <si>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</si>
  <si>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</si>
  <si>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</si>
  <si>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</si>
  <si>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</si>
  <si>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</si>
  <si>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</si>
  <si>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</si>
  <si>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</si>
  <si>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</si>
  <si>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</si>
  <si>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</si>
  <si>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</si>
  <si>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</si>
  <si>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</si>
  <si>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</si>
  <si>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</si>
  <si>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</si>
  <si>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</si>
  <si>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</si>
  <si>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</si>
  <si>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</si>
  <si>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</si>
  <si>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</si>
  <si>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</si>
  <si>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</si>
  <si>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</si>
  <si>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</si>
  <si>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</si>
  <si>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</si>
  <si>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</si>
  <si>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</si>
  <si>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</si>
  <si>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</si>
  <si>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</si>
  <si>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</si>
  <si>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</si>
  <si>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</si>
  <si>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</si>
  <si>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</si>
  <si>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</si>
  <si>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</si>
  <si>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</si>
  <si>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</si>
  <si>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</si>
  <si>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</si>
  <si>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</si>
  <si>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</si>
  <si>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</si>
  <si>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</si>
  <si>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</si>
  <si>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</si>
  <si>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</si>
  <si>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</si>
  <si>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</si>
  <si>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</si>
  <si>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</si>
  <si>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</si>
  <si>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</si>
  <si>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</si>
  <si>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</si>
  <si>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</si>
  <si>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</si>
  <si>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</si>
  <si>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</si>
  <si>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</si>
  <si>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</si>
  <si>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</si>
  <si>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</si>
  <si>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</si>
  <si>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</si>
  <si>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</si>
  <si>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</si>
  <si>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</si>
  <si>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</si>
  <si>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</si>
  <si>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</si>
  <si>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</si>
  <si>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</si>
  <si>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</si>
  <si>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</si>
  <si>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</si>
  <si>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</si>
  <si>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</si>
  <si>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</si>
  <si>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</si>
  <si>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</si>
  <si>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</si>
  <si>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</si>
  <si>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</si>
  <si>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</si>
  <si>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</si>
  <si>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</si>
  <si>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</si>
  <si>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</si>
  <si>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</si>
  <si>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</si>
  <si>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</si>
  <si>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</si>
  <si>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</si>
  <si>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</si>
  <si>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</si>
  <si>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</si>
  <si>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</si>
  <si>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</si>
  <si>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</si>
  <si>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</si>
  <si>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</si>
  <si>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</si>
  <si>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</si>
  <si>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</si>
  <si>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</si>
  <si>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</si>
  <si>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</si>
  <si>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</si>
  <si>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</si>
  <si>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</si>
  <si>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</si>
  <si>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</si>
  <si>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</si>
  <si>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</si>
  <si>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</si>
  <si>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</si>
  <si>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</si>
  <si>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</si>
  <si>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</si>
  <si>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</si>
  <si>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</si>
  <si>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</si>
  <si>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</si>
  <si>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</si>
  <si>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</si>
  <si>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</si>
  <si>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</si>
  <si>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</si>
  <si>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</si>
  <si>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</si>
  <si>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</si>
  <si>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</si>
  <si>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</si>
  <si>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</si>
  <si>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</si>
  <si>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</si>
  <si>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</si>
  <si>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</si>
  <si>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</si>
  <si>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</si>
  <si>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</si>
  <si>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</si>
  <si>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</si>
  <si>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</si>
  <si>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</si>
  <si>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</si>
  <si>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</si>
  <si>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</si>
  <si>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</si>
  <si>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</si>
  <si>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</si>
  <si>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</si>
  <si>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</si>
  <si>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</si>
  <si>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</si>
  <si>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</si>
  <si>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</si>
  <si>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</si>
  <si>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</si>
  <si>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</si>
  <si>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</si>
  <si>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</si>
  <si>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</si>
  <si>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</si>
  <si>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</si>
  <si>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</si>
  <si>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</si>
  <si>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</si>
  <si>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</si>
  <si>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</si>
  <si>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</si>
  <si>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</si>
  <si>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</si>
  <si>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</si>
  <si>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</si>
  <si>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</si>
  <si>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</si>
  <si>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</si>
  <si>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</si>
  <si>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</si>
  <si>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</si>
  <si>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</si>
  <si>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</si>
  <si>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</si>
  <si>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</si>
  <si>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</si>
  <si>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</si>
  <si>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</si>
  <si>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</si>
  <si>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</si>
  <si>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</si>
  <si>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</si>
  <si>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</si>
  <si>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</si>
  <si>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</si>
  <si>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</si>
  <si>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</si>
  <si>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</si>
  <si>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</si>
  <si>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</si>
  <si>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</si>
  <si>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</si>
  <si>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</si>
  <si>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</si>
  <si>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</si>
  <si>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</si>
  <si>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</si>
  <si>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</si>
  <si>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</si>
  <si>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</si>
  <si>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</si>
  <si>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</si>
  <si>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</si>
  <si>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</si>
  <si>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</si>
  <si>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</si>
  <si>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</si>
  <si>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</si>
  <si>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</si>
  <si>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</si>
  <si>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</si>
  <si>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</si>
  <si>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</si>
  <si>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</si>
  <si>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</si>
  <si>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</si>
  <si>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</si>
  <si>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</si>
  <si>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</si>
  <si>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</si>
  <si>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</si>
  <si>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</si>
  <si>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</si>
  <si>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</si>
  <si>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</si>
  <si>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</si>
  <si>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</si>
  <si>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</si>
  <si>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</si>
  <si>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</si>
  <si>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</si>
  <si>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</si>
  <si>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</si>
  <si>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</si>
  <si>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</si>
  <si>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</si>
  <si>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</si>
  <si>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</si>
  <si>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</si>
  <si>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</si>
  <si>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</si>
  <si>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</si>
  <si>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</si>
  <si>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</si>
  <si>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</si>
  <si>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</si>
  <si>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</si>
  <si>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</si>
  <si>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</si>
  <si>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</si>
  <si>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</si>
  <si>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</si>
  <si>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</si>
  <si>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</si>
  <si>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</si>
  <si>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</si>
  <si>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</si>
  <si>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</si>
  <si>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</si>
  <si>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</si>
  <si>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</si>
  <si>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</si>
  <si>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</si>
  <si>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</si>
  <si>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</si>
  <si>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</si>
  <si>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</si>
  <si>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</si>
  <si>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</si>
  <si>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</si>
  <si>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</si>
  <si>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</si>
  <si>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</si>
  <si>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</si>
  <si>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</si>
  <si>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</si>
  <si>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</si>
  <si>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</si>
  <si>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</si>
  <si>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</si>
  <si>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</si>
  <si>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</si>
  <si>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</si>
  <si>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</si>
  <si>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</si>
  <si>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</si>
  <si>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</si>
  <si>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</si>
  <si>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</si>
  <si>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</si>
  <si>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</si>
  <si>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</si>
  <si>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</si>
  <si>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</si>
  <si>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</si>
  <si>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</si>
  <si>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</si>
  <si>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</si>
  <si>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</si>
  <si>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</si>
  <si>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</si>
  <si>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</si>
  <si>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</si>
  <si>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</si>
  <si>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</si>
  <si>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</si>
  <si>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</si>
  <si>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</si>
  <si>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</si>
  <si>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</si>
  <si>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</si>
  <si>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</si>
  <si>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</si>
  <si>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</si>
  <si>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</si>
  <si>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</si>
  <si>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</si>
  <si>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</si>
  <si>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</si>
  <si>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</si>
  <si>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</si>
  <si>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</si>
  <si>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</si>
  <si>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</si>
  <si>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</si>
  <si>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</si>
  <si>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</si>
  <si>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</si>
  <si>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</si>
  <si>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</si>
  <si>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</si>
  <si>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</si>
  <si>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</si>
  <si>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</si>
  <si>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</si>
  <si>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</si>
  <si>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</si>
  <si>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</si>
  <si>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</si>
  <si>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</si>
  <si>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</si>
  <si>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</si>
  <si>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</si>
  <si>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</si>
  <si>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</si>
  <si>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</si>
  <si>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</si>
  <si>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</si>
  <si>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</si>
  <si>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</si>
  <si>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</si>
  <si>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</si>
  <si>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</si>
  <si>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</si>
  <si>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</si>
  <si>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</si>
  <si>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</si>
  <si>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</si>
  <si>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</si>
  <si>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</si>
  <si>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</si>
  <si>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</si>
  <si>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</si>
  <si>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</si>
  <si>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</si>
  <si>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</si>
  <si>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</si>
  <si>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</si>
  <si>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</si>
  <si>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</si>
  <si>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</si>
  <si>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</si>
  <si>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</si>
  <si>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</si>
  <si>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</si>
  <si>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</si>
  <si>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</si>
  <si>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</si>
  <si>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</si>
  <si>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</si>
  <si>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</si>
  <si>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</si>
  <si>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</si>
  <si>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</si>
  <si>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</si>
  <si>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</si>
  <si>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</si>
  <si>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</si>
  <si>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</si>
  <si>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</si>
  <si>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</si>
  <si>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</si>
  <si>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</si>
  <si>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</si>
  <si>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</si>
  <si>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</si>
  <si>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</si>
  <si>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</si>
  <si>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</si>
  <si>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</si>
  <si>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</si>
  <si>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</si>
  <si>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</si>
  <si>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</si>
  <si>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</si>
  <si>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</si>
  <si>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</si>
  <si>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</si>
  <si>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</si>
  <si>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</si>
  <si>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</si>
  <si>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</si>
  <si>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</si>
  <si>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</si>
  <si>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</si>
  <si>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</si>
  <si>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</si>
  <si>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</si>
  <si>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</si>
  <si>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</si>
  <si>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</si>
  <si>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</si>
  <si>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</si>
  <si>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</si>
  <si>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</si>
  <si>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</si>
  <si>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</si>
  <si>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</si>
  <si>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</si>
  <si>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</si>
  <si>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</si>
  <si>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</si>
  <si>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</si>
  <si>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</si>
  <si>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</si>
  <si>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</si>
  <si>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</si>
  <si>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</si>
  <si>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</si>
  <si>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</si>
  <si>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</si>
  <si>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</si>
  <si>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</si>
  <si>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</si>
  <si>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</si>
  <si>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</si>
  <si>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</si>
  <si>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</si>
  <si>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</si>
  <si>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</si>
  <si>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</si>
  <si>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</si>
  <si>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</si>
  <si>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</si>
  <si>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</si>
  <si>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</si>
  <si>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</si>
  <si>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</si>
  <si>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</si>
  <si>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</si>
  <si>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</si>
  <si>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</si>
  <si>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</si>
  <si>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</si>
  <si>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</si>
  <si>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</si>
  <si>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</si>
  <si>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</si>
  <si>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</si>
  <si>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</si>
  <si>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</si>
  <si>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</si>
  <si>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</si>
  <si>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</si>
  <si>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</si>
  <si>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</si>
  <si>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</si>
  <si>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</si>
  <si>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</si>
  <si>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</si>
  <si>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</si>
  <si>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</si>
  <si>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</si>
  <si>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</si>
  <si>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</si>
  <si>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</si>
  <si>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</si>
  <si>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</si>
  <si>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</si>
  <si>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</si>
  <si>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</si>
  <si>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</si>
  <si>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</si>
  <si>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</si>
  <si>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</si>
  <si>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</si>
  <si>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</si>
  <si>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</si>
  <si>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</si>
  <si>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</si>
  <si>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</si>
  <si>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</si>
  <si>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</si>
  <si>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</si>
  <si>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</si>
  <si>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</si>
  <si>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</si>
  <si>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</si>
  <si>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</si>
  <si>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</si>
  <si>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</si>
  <si>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</si>
  <si>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</si>
  <si>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</si>
  <si>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</si>
  <si>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</si>
  <si>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</si>
  <si>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</si>
  <si>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</si>
  <si>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</si>
  <si>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</si>
  <si>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</si>
  <si>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</si>
  <si>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</si>
  <si>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</si>
  <si>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</si>
  <si>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</si>
  <si>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</si>
  <si>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</si>
  <si>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</si>
  <si>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</si>
  <si>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</si>
  <si>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</si>
  <si>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</si>
  <si>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</si>
  <si>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</si>
  <si>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</si>
  <si>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</si>
  <si>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</si>
  <si>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</si>
  <si>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</si>
  <si>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</si>
  <si>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</si>
  <si>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</si>
  <si>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</si>
  <si>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</si>
  <si>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</si>
  <si>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</si>
  <si>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</si>
  <si>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</si>
  <si>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</si>
  <si>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</si>
  <si>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</si>
  <si>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</si>
  <si>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</si>
  <si>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</si>
  <si>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</si>
  <si>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</si>
  <si>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</si>
  <si>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</si>
  <si>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</si>
  <si>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</si>
  <si>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</si>
  <si>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</si>
  <si>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</si>
  <si>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</si>
  <si>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</si>
  <si>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</si>
  <si>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</si>
  <si>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</si>
  <si>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</si>
  <si>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</si>
  <si>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</si>
  <si>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</si>
  <si>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</si>
  <si>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</si>
  <si>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</si>
  <si>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</si>
  <si>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</si>
  <si>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</si>
  <si>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</si>
  <si>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</si>
  <si>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</si>
  <si>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</si>
  <si>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</si>
  <si>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</si>
  <si>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</si>
  <si>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</si>
  <si>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</si>
  <si>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</si>
  <si>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</si>
  <si>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</si>
  <si>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</si>
  <si>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</si>
  <si>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</si>
  <si>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</si>
  <si>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</si>
  <si>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</si>
  <si>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</si>
  <si>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</si>
  <si>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</si>
  <si>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</si>
  <si>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</si>
  <si>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</si>
  <si>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</si>
  <si>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</si>
  <si>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</si>
  <si>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</si>
  <si>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</si>
  <si>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</si>
  <si>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</si>
  <si>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</si>
  <si>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</si>
  <si>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</si>
  <si>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</si>
  <si>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</si>
  <si>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</si>
  <si>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</si>
  <si>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</si>
  <si>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</si>
  <si>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</si>
  <si>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</si>
  <si>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</si>
  <si>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</si>
  <si>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</si>
  <si>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</si>
  <si>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</si>
  <si>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</si>
  <si>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</si>
  <si>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</si>
  <si>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</si>
  <si>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</si>
  <si>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</si>
  <si>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</si>
  <si>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</si>
  <si>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</si>
  <si>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</si>
  <si>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</si>
  <si>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</si>
  <si>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</si>
  <si>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</si>
  <si>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</si>
  <si>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</si>
  <si>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</si>
  <si>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</si>
  <si>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</si>
  <si>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</si>
  <si>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</si>
  <si>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</si>
  <si>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</si>
  <si>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</si>
  <si>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</si>
  <si>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</si>
  <si>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</si>
  <si>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</si>
  <si>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</si>
  <si>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</si>
  <si>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</si>
  <si>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5" type="noConversion"/>
  </si>
  <si>
    <t>B16</t>
    <phoneticPr fontId="85" type="noConversion"/>
  </si>
  <si>
    <t>B17</t>
    <phoneticPr fontId="85" type="noConversion"/>
  </si>
  <si>
    <t>B18</t>
    <phoneticPr fontId="85" type="noConversion"/>
  </si>
  <si>
    <t>B19</t>
    <phoneticPr fontId="85" type="noConversion"/>
  </si>
  <si>
    <t>B20</t>
    <phoneticPr fontId="85" type="noConversion"/>
  </si>
  <si>
    <t>B21</t>
    <phoneticPr fontId="85" type="noConversion"/>
  </si>
  <si>
    <t>B22</t>
    <phoneticPr fontId="85" type="noConversion"/>
  </si>
  <si>
    <t>B23</t>
    <phoneticPr fontId="85" type="noConversion"/>
  </si>
  <si>
    <t>B24</t>
    <phoneticPr fontId="85" type="noConversion"/>
  </si>
  <si>
    <t>B25</t>
    <phoneticPr fontId="85" type="noConversion"/>
  </si>
  <si>
    <t>B26</t>
    <phoneticPr fontId="85" type="noConversion"/>
  </si>
  <si>
    <t>B28</t>
    <phoneticPr fontId="85" type="noConversion"/>
  </si>
  <si>
    <t>Select Minerals/Metals in Scope (*):</t>
    <phoneticPr fontId="85" type="noConversion"/>
  </si>
  <si>
    <t>B12</t>
    <phoneticPr fontId="85" type="noConversion"/>
  </si>
  <si>
    <t>B14</t>
    <phoneticPr fontId="85" type="noConversion"/>
  </si>
  <si>
    <t>D29</t>
    <phoneticPr fontId="85" type="noConversion"/>
  </si>
  <si>
    <t>B29</t>
    <phoneticPr fontId="85" type="noConversion"/>
  </si>
  <si>
    <t>B41</t>
    <phoneticPr fontId="85" type="noConversion"/>
  </si>
  <si>
    <t>B53</t>
    <phoneticPr fontId="85" type="noConversion"/>
  </si>
  <si>
    <t>B65</t>
    <phoneticPr fontId="85" type="noConversion"/>
  </si>
  <si>
    <t>B77</t>
    <phoneticPr fontId="85" type="noConversion"/>
  </si>
  <si>
    <t>B89</t>
    <phoneticPr fontId="85" type="noConversion"/>
  </si>
  <si>
    <t>B101</t>
    <phoneticPr fontId="85" type="noConversion"/>
  </si>
  <si>
    <t>B113</t>
    <phoneticPr fontId="85" type="noConversion"/>
  </si>
  <si>
    <t>B115</t>
    <phoneticPr fontId="85" type="noConversion"/>
  </si>
  <si>
    <t>B117</t>
    <phoneticPr fontId="85" type="noConversion"/>
  </si>
  <si>
    <t>B119</t>
    <phoneticPr fontId="85" type="noConversion"/>
  </si>
  <si>
    <t>B131</t>
    <phoneticPr fontId="85" type="noConversion"/>
  </si>
  <si>
    <t>B133</t>
    <phoneticPr fontId="85" type="noConversion"/>
  </si>
  <si>
    <t>B135</t>
    <phoneticPr fontId="85" type="noConversion"/>
  </si>
  <si>
    <t>B137</t>
    <phoneticPr fontId="85" type="noConversion"/>
  </si>
  <si>
    <t>G29</t>
    <phoneticPr fontId="85" type="noConversion"/>
  </si>
  <si>
    <t>The purpose of this document is to collect sourcing information on below minerals.</t>
    <phoneticPr fontId="85" type="noConversion"/>
  </si>
  <si>
    <t>1) Is any of the specified mineral/metal intentionally added or used in the product(s) or in the production process? (*)</t>
    <phoneticPr fontId="85" type="noConversion"/>
  </si>
  <si>
    <t xml:space="preserve">3) Do any of the smelters or processors in your supply chain source the specified mineral/metal from conflict-affected and high-risk areas? (OECD Due Diligence Guidance, see definitions tab) </t>
    <phoneticPr fontId="85" type="noConversion"/>
  </si>
  <si>
    <t>4) Does 100 percent of the specified minaral/metal originate from recycled or scrap sources?</t>
    <phoneticPr fontId="85" type="noConversion"/>
  </si>
  <si>
    <t>6) Have you identified all of the smelters or processors supplying the specified minerals/metal to your supply chain?</t>
    <phoneticPr fontId="85" type="noConversion"/>
  </si>
  <si>
    <t>C. Do you require your direct suppliers to source the specified minerals/metals from smelters whose due diligence practices have been validated by an independent third-party audit program?</t>
    <phoneticPr fontId="85" type="noConversion"/>
  </si>
  <si>
    <t>E. Does your company conduct supply chain survey(s) of your relevant supplier(s) on the specified minerals/metals?</t>
    <phoneticPr fontId="85" type="noConversion"/>
  </si>
  <si>
    <t>© 2025 Responsible Minerals Initiative. All rights reserved.</t>
    <phoneticPr fontId="85" type="noConversion"/>
  </si>
  <si>
    <t>Not declaring</t>
  </si>
  <si>
    <t>Did not survey</t>
    <phoneticPr fontId="114"/>
  </si>
  <si>
    <t>Copper</t>
  </si>
  <si>
    <t>Nickel</t>
  </si>
  <si>
    <t>Graphite</t>
  </si>
  <si>
    <t>Lithium</t>
  </si>
  <si>
    <t>Other [specify below]</t>
  </si>
  <si>
    <t>B114</t>
    <phoneticPr fontId="85" type="noConversion"/>
  </si>
  <si>
    <t xml:space="preserve">2) Does any of the specified mineral/metal remain in the product(s)? </t>
    <phoneticPr fontId="85"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</si>
  <si>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</si>
  <si>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</si>
  <si>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</si>
  <si>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</si>
  <si>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</si>
  <si>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</si>
  <si>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</si>
  <si>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</si>
  <si>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</si>
  <si>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</si>
  <si>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</si>
  <si>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</si>
  <si>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</si>
  <si>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</si>
  <si>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</si>
  <si>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</si>
  <si>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</si>
  <si>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</si>
  <si>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</si>
  <si>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</si>
  <si>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</si>
  <si>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</si>
  <si>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</si>
  <si>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</si>
  <si>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</si>
  <si>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</si>
  <si>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</si>
  <si>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</si>
  <si>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</si>
  <si>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</si>
  <si>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</si>
  <si>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</si>
  <si>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</si>
  <si>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</si>
  <si>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</si>
  <si>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</si>
  <si>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</si>
  <si>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</si>
  <si>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</si>
  <si>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</si>
  <si>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</si>
  <si>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</si>
  <si>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</si>
  <si>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</si>
  <si>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</si>
  <si>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</si>
  <si>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</si>
  <si>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</si>
  <si>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</si>
  <si>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</si>
  <si>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</si>
  <si>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</si>
  <si>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</si>
  <si>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</si>
  <si>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</si>
  <si>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</si>
  <si>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</si>
  <si>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</si>
  <si>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</si>
  <si>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</si>
  <si>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</si>
  <si>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</si>
  <si>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</si>
  <si>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</si>
  <si>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</si>
  <si>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</si>
  <si>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</si>
  <si>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</si>
  <si>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</si>
  <si>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</si>
  <si>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</si>
  <si>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</si>
  <si>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</si>
  <si>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</si>
  <si>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</si>
  <si>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</si>
  <si>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</si>
  <si>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</si>
  <si>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</si>
  <si>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</si>
  <si>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</si>
  <si>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</si>
  <si>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</si>
  <si>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</si>
  <si>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</si>
  <si>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</si>
  <si>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</si>
  <si>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</si>
  <si>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</si>
  <si>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</si>
  <si>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</si>
  <si>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</si>
  <si>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</si>
  <si>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</si>
  <si>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</si>
  <si>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</si>
  <si>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</si>
  <si>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</si>
  <si>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</si>
  <si>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</si>
  <si>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</si>
  <si>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</si>
  <si>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</si>
  <si>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</si>
  <si>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</si>
  <si>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</si>
  <si>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</si>
  <si>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</si>
  <si>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</si>
  <si>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</si>
  <si>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</si>
  <si>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</si>
  <si>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</si>
  <si>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</si>
  <si>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</si>
  <si>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</si>
  <si>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</si>
  <si>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</si>
  <si>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</si>
  <si>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</si>
  <si>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</si>
  <si>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</si>
  <si>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</si>
  <si>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</si>
  <si>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</si>
  <si>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</si>
  <si>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</si>
  <si>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</si>
  <si>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</si>
  <si>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</si>
  <si>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</si>
  <si>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</si>
  <si>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</si>
  <si>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</si>
  <si>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</si>
  <si>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</si>
  <si>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</si>
  <si>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</si>
  <si>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</si>
  <si>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</si>
  <si>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</si>
  <si>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</si>
  <si>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</si>
  <si>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</si>
  <si>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</si>
  <si>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</si>
  <si>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</si>
  <si>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</si>
  <si>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</si>
  <si>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</si>
  <si>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</si>
  <si>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</si>
  <si>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</si>
  <si>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</si>
  <si>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</si>
  <si>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</si>
  <si>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</si>
  <si>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</si>
  <si>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</si>
  <si>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</si>
  <si>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</si>
  <si>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</si>
  <si>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</si>
  <si>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</si>
  <si>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</si>
  <si>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</si>
  <si>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</si>
  <si>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</si>
  <si>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</si>
  <si>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</si>
  <si>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</si>
  <si>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</si>
  <si>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</si>
  <si>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</si>
  <si>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</si>
  <si>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</si>
  <si>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</si>
  <si>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</si>
  <si>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</si>
  <si>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</si>
  <si>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</si>
  <si>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</si>
  <si>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</si>
  <si>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</si>
  <si>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</si>
  <si>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</si>
  <si>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</si>
  <si>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</si>
  <si>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</si>
  <si>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</si>
  <si>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</si>
  <si>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</si>
  <si>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</si>
  <si>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</si>
  <si>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</si>
  <si>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</si>
  <si>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</si>
  <si>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</si>
  <si>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</si>
  <si>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</si>
  <si>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</si>
  <si>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</si>
  <si>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</si>
  <si>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</si>
  <si>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</si>
  <si>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</si>
  <si>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</si>
  <si>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</si>
  <si>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</si>
  <si>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</si>
  <si>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</si>
  <si>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</si>
  <si>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</si>
  <si>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</si>
  <si>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</si>
  <si>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</si>
  <si>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</si>
  <si>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</si>
  <si>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</si>
  <si>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</si>
  <si>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</si>
  <si>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</si>
  <si>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</si>
  <si>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</si>
  <si>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</si>
  <si>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</si>
  <si>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</si>
  <si>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</si>
  <si>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</si>
  <si>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</si>
  <si>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</si>
  <si>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</si>
  <si>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</si>
  <si>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</si>
  <si>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</si>
  <si>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</si>
  <si>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</si>
  <si>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</si>
  <si>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</si>
  <si>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</si>
  <si>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</si>
  <si>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</si>
  <si>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</si>
  <si>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</si>
  <si>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</si>
  <si>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</si>
  <si>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</si>
  <si>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</si>
  <si>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</si>
  <si>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</si>
  <si>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</si>
  <si>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</si>
  <si>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</si>
  <si>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</si>
  <si>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</si>
  <si>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</si>
  <si>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</si>
  <si>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</si>
  <si>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</si>
  <si>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</si>
  <si>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</si>
  <si>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</si>
  <si>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</si>
  <si>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</si>
  <si>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</si>
  <si>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</si>
  <si>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</si>
  <si>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</si>
  <si>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5" type="noConversion"/>
  </si>
  <si>
    <t>100%</t>
    <phoneticPr fontId="114"/>
  </si>
  <si>
    <t xml:space="preserve">Provide contact name in Declaration tab cell D19 </t>
    <phoneticPr fontId="85" type="noConversion"/>
  </si>
  <si>
    <t>Provide a phone number for contact in Declaration tab cell D21</t>
    <phoneticPr fontId="85" type="noConversion"/>
  </si>
  <si>
    <t>Provide authorized company representative contact name in Declaration tab cell D22</t>
    <phoneticPr fontId="85" type="noConversion"/>
  </si>
  <si>
    <t>Provide an email for authorized company representative on Declaration tab cell D24</t>
    <phoneticPr fontId="85" type="noConversion"/>
  </si>
  <si>
    <t>Provide date the form was completed on Declaration tab cell D26</t>
    <phoneticPr fontId="85" type="noConversion"/>
  </si>
  <si>
    <t>Declare if specified mineral is intentionally added to your products on Declaration tab cell D30</t>
    <phoneticPr fontId="85" type="noConversion"/>
  </si>
  <si>
    <t>J25</t>
    <phoneticPr fontId="85" type="noConversion"/>
  </si>
  <si>
    <t>J26</t>
    <phoneticPr fontId="85" type="noConversion"/>
  </si>
  <si>
    <t>J19</t>
    <phoneticPr fontId="85" type="noConversion"/>
  </si>
  <si>
    <t>Declare if specified mineral is intentionally added to your products on Declaration tab cell D31</t>
    <phoneticPr fontId="85" type="noConversion"/>
  </si>
  <si>
    <t>Declare if specified mineral is intentionally added to your products on Declaration tab cell D32</t>
    <phoneticPr fontId="85" type="noConversion"/>
  </si>
  <si>
    <t>Declare if specified mineral is intentionally added to your products on Declaration tab cell D33</t>
    <phoneticPr fontId="85" type="noConversion"/>
  </si>
  <si>
    <t>Declare if specified mineral is intentionally added to your products on Declaration tab cell D34</t>
    <phoneticPr fontId="85" type="noConversion"/>
  </si>
  <si>
    <t>Declare if specified mineral is intentionally added to your products on Declaration tab cell D35</t>
    <phoneticPr fontId="85" type="noConversion"/>
  </si>
  <si>
    <t>Declare if specified mineral is necessary to the production of your products and contained within the finished products declared in Declaration tab cell D42</t>
    <phoneticPr fontId="85" type="noConversion"/>
  </si>
  <si>
    <t>Declare if specified mineral is necessary to the production of your products and contained within the finished products declared in Declaration tab cell D43</t>
    <phoneticPr fontId="85" type="noConversion"/>
  </si>
  <si>
    <t>J30</t>
    <phoneticPr fontId="85" type="noConversion"/>
  </si>
  <si>
    <t>J31</t>
    <phoneticPr fontId="85" type="noConversion"/>
  </si>
  <si>
    <t>J32</t>
    <phoneticPr fontId="85" type="noConversion"/>
  </si>
  <si>
    <t>J33</t>
    <phoneticPr fontId="85" type="noConversion"/>
  </si>
  <si>
    <t>J34</t>
    <phoneticPr fontId="85" type="noConversion"/>
  </si>
  <si>
    <t>J35</t>
    <phoneticPr fontId="85" type="noConversion"/>
  </si>
  <si>
    <t>J36</t>
    <phoneticPr fontId="85" type="noConversion"/>
  </si>
  <si>
    <t>J37</t>
    <phoneticPr fontId="85" type="noConversion"/>
  </si>
  <si>
    <t>Declare if specified mineral is necessary to the production of your products and contained within the finished products declared in Declaration tab cell D44</t>
    <phoneticPr fontId="85" type="noConversion"/>
  </si>
  <si>
    <t>Declare if specified mineral is necessary to the production of your products and contained within the finished products declared in Declaration tab cell D45</t>
    <phoneticPr fontId="85" type="noConversion"/>
  </si>
  <si>
    <t>Declare if specified mineral is necessary to the production of your products and contained within the finished products declared in Declaration tab cell D46</t>
    <phoneticPr fontId="85" type="noConversion"/>
  </si>
  <si>
    <t>Declare if specified mineral is necessary to the production of your products and contained within the finished products declared in Declaration tab cell D47</t>
    <phoneticPr fontId="85" type="noConversion"/>
  </si>
  <si>
    <t>J39</t>
    <phoneticPr fontId="85" type="noConversion"/>
  </si>
  <si>
    <t>J40</t>
    <phoneticPr fontId="85" type="noConversion"/>
  </si>
  <si>
    <t>Provide at least 1 mineral/metal in Declaration tab cells D12 - G13</t>
    <phoneticPr fontId="85" type="noConversion"/>
  </si>
  <si>
    <t>J41</t>
    <phoneticPr fontId="85" type="noConversion"/>
  </si>
  <si>
    <t>J42</t>
    <phoneticPr fontId="85" type="noConversion"/>
  </si>
  <si>
    <t>J43</t>
    <phoneticPr fontId="85" type="noConversion"/>
  </si>
  <si>
    <t>J44</t>
    <phoneticPr fontId="85" type="noConversion"/>
  </si>
  <si>
    <t>J45</t>
    <phoneticPr fontId="85" type="noConversion"/>
  </si>
  <si>
    <t>J46</t>
    <phoneticPr fontId="85" type="noConversion"/>
  </si>
  <si>
    <t>J47</t>
    <phoneticPr fontId="85" type="noConversion"/>
  </si>
  <si>
    <t>J48</t>
    <phoneticPr fontId="85" type="noConversion"/>
  </si>
  <si>
    <t>J50</t>
    <phoneticPr fontId="85" type="noConversion"/>
  </si>
  <si>
    <t>J51</t>
    <phoneticPr fontId="85" type="noConversion"/>
  </si>
  <si>
    <t>J52</t>
    <phoneticPr fontId="85" type="noConversion"/>
  </si>
  <si>
    <t>J53</t>
    <phoneticPr fontId="85" type="noConversion"/>
  </si>
  <si>
    <t>J54</t>
    <phoneticPr fontId="85" type="noConversion"/>
  </si>
  <si>
    <t>J55</t>
    <phoneticPr fontId="85" type="noConversion"/>
  </si>
  <si>
    <t>J56</t>
    <phoneticPr fontId="85" type="noConversion"/>
  </si>
  <si>
    <t>J57</t>
    <phoneticPr fontId="85" type="noConversion"/>
  </si>
  <si>
    <t>J58</t>
    <phoneticPr fontId="85" type="noConversion"/>
  </si>
  <si>
    <t>J59</t>
    <phoneticPr fontId="85" type="noConversion"/>
  </si>
  <si>
    <t>J61</t>
    <phoneticPr fontId="85" type="noConversion"/>
  </si>
  <si>
    <t>J62</t>
    <phoneticPr fontId="85" type="noConversion"/>
  </si>
  <si>
    <t>J63</t>
    <phoneticPr fontId="85" type="noConversion"/>
  </si>
  <si>
    <t>J64</t>
    <phoneticPr fontId="85" type="noConversion"/>
  </si>
  <si>
    <t>J65</t>
    <phoneticPr fontId="85" type="noConversion"/>
  </si>
  <si>
    <t>J66</t>
    <phoneticPr fontId="85" type="noConversion"/>
  </si>
  <si>
    <t>J67</t>
    <phoneticPr fontId="85" type="noConversion"/>
  </si>
  <si>
    <t>J68</t>
    <phoneticPr fontId="85" type="noConversion"/>
  </si>
  <si>
    <t>J69</t>
    <phoneticPr fontId="85" type="noConversion"/>
  </si>
  <si>
    <t>J70</t>
    <phoneticPr fontId="85" type="noConversion"/>
  </si>
  <si>
    <t>J72</t>
    <phoneticPr fontId="85" type="noConversion"/>
  </si>
  <si>
    <t>J74</t>
    <phoneticPr fontId="85" type="noConversion"/>
  </si>
  <si>
    <t>J76</t>
    <phoneticPr fontId="85" type="noConversion"/>
  </si>
  <si>
    <t>J77</t>
    <phoneticPr fontId="85" type="noConversion"/>
  </si>
  <si>
    <t>J78</t>
    <phoneticPr fontId="85" type="noConversion"/>
  </si>
  <si>
    <t>J79</t>
    <phoneticPr fontId="85" type="noConversion"/>
  </si>
  <si>
    <t>J80</t>
    <phoneticPr fontId="85" type="noConversion"/>
  </si>
  <si>
    <t>J81</t>
    <phoneticPr fontId="85" type="noConversion"/>
  </si>
  <si>
    <t>J83</t>
    <phoneticPr fontId="85" type="noConversion"/>
  </si>
  <si>
    <t>J84</t>
    <phoneticPr fontId="85" type="noConversion"/>
  </si>
  <si>
    <t>J85</t>
    <phoneticPr fontId="85" type="noConversion"/>
  </si>
  <si>
    <t>J86</t>
    <phoneticPr fontId="85" type="noConversion"/>
  </si>
  <si>
    <t>J87</t>
    <phoneticPr fontId="85" type="noConversion"/>
  </si>
  <si>
    <t>J88</t>
    <phoneticPr fontId="85" type="noConversion"/>
  </si>
  <si>
    <t>J89</t>
    <phoneticPr fontId="85" type="noConversion"/>
  </si>
  <si>
    <t>J90</t>
    <phoneticPr fontId="85" type="noConversion"/>
  </si>
  <si>
    <t>J91</t>
    <phoneticPr fontId="85" type="noConversion"/>
  </si>
  <si>
    <t>J92</t>
    <phoneticPr fontId="85" type="noConversion"/>
  </si>
  <si>
    <t>J94</t>
    <phoneticPr fontId="85"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</si>
  <si>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5" type="noConversion"/>
  </si>
  <si>
    <t>Answer if your company has made your responsible minerals sourcing policy publically available on your website on the Declaration tab cell D117</t>
    <phoneticPr fontId="85" type="noConversion"/>
  </si>
  <si>
    <t>J95</t>
    <phoneticPr fontId="85" type="noConversion"/>
  </si>
  <si>
    <t>J96</t>
    <phoneticPr fontId="85" type="noConversion"/>
  </si>
  <si>
    <t>J111</t>
    <phoneticPr fontId="85"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</si>
  <si>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</si>
  <si>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5" type="noConversion"/>
  </si>
  <si>
    <t>J98</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</si>
  <si>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5" type="noConversion"/>
  </si>
  <si>
    <t>J99</t>
    <phoneticPr fontId="85" type="noConversion"/>
  </si>
  <si>
    <t>J100</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</si>
  <si>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5" type="noConversion"/>
  </si>
  <si>
    <t>J101</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</si>
  <si>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5" type="noConversion"/>
  </si>
  <si>
    <t>J102</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</si>
  <si>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5" type="noConversion"/>
  </si>
  <si>
    <t>J103</t>
    <phoneticPr fontId="85"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</si>
  <si>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5" type="noConversion"/>
  </si>
  <si>
    <t>J104</t>
    <phoneticPr fontId="85" type="noConversion"/>
  </si>
  <si>
    <t>J105</t>
    <phoneticPr fontId="85" type="noConversion"/>
  </si>
  <si>
    <t>J106</t>
    <phoneticPr fontId="85" type="noConversion"/>
  </si>
  <si>
    <t>J107</t>
    <phoneticPr fontId="85" type="noConversion"/>
  </si>
  <si>
    <t>Answer if you have implemented due diligence measures for responsible sourcing on Declaration tab cell D131</t>
    <phoneticPr fontId="85" type="noConversion"/>
  </si>
  <si>
    <t>J108</t>
    <phoneticPr fontId="85" type="noConversion"/>
  </si>
  <si>
    <t>J109</t>
    <phoneticPr fontId="85" type="noConversion"/>
  </si>
  <si>
    <t>J110</t>
    <phoneticPr fontId="85" type="noConversion"/>
  </si>
  <si>
    <t>Answer if you verify responses from your suppliers against your company's expectations on Declaration tab cell D135</t>
    <phoneticPr fontId="85" type="noConversion"/>
  </si>
  <si>
    <t>Answer if your verification process includes corrective action management on Declaration tab cell D137</t>
    <phoneticPr fontId="85" type="noConversion"/>
  </si>
  <si>
    <t>J112</t>
    <phoneticPr fontId="85" type="noConversion"/>
  </si>
  <si>
    <t>If applicable, provide 1 or more Products or Item Numbers this declaration applies to. From Declaration tab select hyperlink in cell D11 to enter Product List tab</t>
    <phoneticPr fontId="85" type="noConversion"/>
  </si>
  <si>
    <t>Answer if you conduct specified mineral(s) supply chain surveys on the declaration tab cell D133</t>
    <phoneticPr fontId="85"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</si>
  <si>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5" type="noConversion"/>
  </si>
  <si>
    <t>J114</t>
    <phoneticPr fontId="85" type="noConversion"/>
  </si>
  <si>
    <t>J115</t>
    <phoneticPr fontId="85" type="noConversion"/>
  </si>
  <si>
    <t>J116</t>
    <phoneticPr fontId="85" type="noConversion"/>
  </si>
  <si>
    <t>J117</t>
    <phoneticPr fontId="85" type="noConversion"/>
  </si>
  <si>
    <t>J118</t>
    <phoneticPr fontId="85" type="noConversion"/>
  </si>
  <si>
    <t>J119</t>
    <phoneticPr fontId="85" type="noConversion"/>
  </si>
  <si>
    <t>Provide a valid email for contact in Declaration tab cell D20</t>
    <phoneticPr fontId="85" type="noConversion"/>
  </si>
  <si>
    <t>Declare if specified mineral used within the scope of products declared within this survey response originated from a conflict-affected and high-risk area on the Declaration tab cell D54</t>
    <phoneticPr fontId="85" type="noConversion"/>
  </si>
  <si>
    <t>Declare if specified mineral used within the scope of products declared within this survey response originated from a conflict-affected and high-risk area on the Declaration tab cell D55</t>
    <phoneticPr fontId="85" type="noConversion"/>
  </si>
  <si>
    <t>Declare if specified mineral used within the scope of products declared within this survey response originated from a conflict-affected and high-risk area on the Declaration tab cell D56</t>
    <phoneticPr fontId="85" type="noConversion"/>
  </si>
  <si>
    <t>Declare if specified mineral used within the scope of products declared within this survey response originated from a conflict-affected and high-risk area on the Declaration tab cell D57</t>
    <phoneticPr fontId="85" type="noConversion"/>
  </si>
  <si>
    <t>Declare if specified mineral used within the scope of products declared within this survey response originated from a conflict-affected and high-risk area on the Declaration tab cell D58</t>
    <phoneticPr fontId="85" type="noConversion"/>
  </si>
  <si>
    <t>Declare if specified mineral used within the scope of products declared within this survey response originated from a conflict-affected and high-risk area on the Declaration tab cell D59</t>
    <phoneticPr fontId="85" type="noConversion"/>
  </si>
  <si>
    <t>Declare if specified mineral used within the scope of products declared within this survey response originated entirely from a recycled or scrap source on the Declaration tab cell D66</t>
    <phoneticPr fontId="85" type="noConversion"/>
  </si>
  <si>
    <t>Declare if specified mineral used within the scope of products declared within this survey response originated entirely from a recycled or scrap source on the Declaration tab cell D67</t>
    <phoneticPr fontId="85" type="noConversion"/>
  </si>
  <si>
    <t>Declare if specified mineral used within the scope of products declared within this survey response originated entirely from a recycled or scrap source on the Declaration tab cell D68</t>
    <phoneticPr fontId="85" type="noConversion"/>
  </si>
  <si>
    <t>Declare if specified mineral used within the scope of products declared within this survey response originated entirely from a recycled or scrap source on the Declaration tab cell D69</t>
    <phoneticPr fontId="85" type="noConversion"/>
  </si>
  <si>
    <t>Declare if specified mineral used within the scope of products declared within this survey response originated entirely from a recycled or scrap source on the Declaration tab cell D70</t>
    <phoneticPr fontId="85" type="noConversion"/>
  </si>
  <si>
    <t>Declare if specified mineral used within the scope of products declared within this survey response originated entirely from a recycled or scrap source on the Declaration tab cell D71</t>
    <phoneticPr fontId="85" type="noConversion"/>
  </si>
  <si>
    <t>Provide % of completeness of supplier's smelter information on Declaration tab cell D78</t>
    <phoneticPr fontId="85" type="noConversion"/>
  </si>
  <si>
    <t>Provide % of completeness of supplier's smelter information on Declaration tab cell D79</t>
    <phoneticPr fontId="85" type="noConversion"/>
  </si>
  <si>
    <t>Provide % of completeness of supplier's smelter information on Declaration tab cell D80</t>
    <phoneticPr fontId="85" type="noConversion"/>
  </si>
  <si>
    <t>Provide % of completeness of supplier's smelter information on Declaration tab cell D81</t>
    <phoneticPr fontId="85" type="noConversion"/>
  </si>
  <si>
    <t>Provide % of completeness of supplier's smelter information on Declaration tab cell D82</t>
    <phoneticPr fontId="85" type="noConversion"/>
  </si>
  <si>
    <t>Provide % of completeness of supplier's smelter information on Declaration tab cell D83</t>
    <phoneticPr fontId="85" type="noConversion"/>
  </si>
  <si>
    <t>Declare if all smelter names have been provided in this survey response under the scope of products declared on the Declaration tab cell D90</t>
    <phoneticPr fontId="85" type="noConversion"/>
  </si>
  <si>
    <t>Declare if all smelter names have been provided in this survey response under the scope of products declared on the Declaration tab cell D91</t>
    <phoneticPr fontId="85" type="noConversion"/>
  </si>
  <si>
    <t>Declare if all smelter names have been provided in this survey response under the scope of products declared on the Declaration tab cell D92</t>
    <phoneticPr fontId="85" type="noConversion"/>
  </si>
  <si>
    <t>Declare if all smelter names have been provided in this survey response under the scope of products declared on the Declaration tab cell D93</t>
    <phoneticPr fontId="85" type="noConversion"/>
  </si>
  <si>
    <t>Declare if all smelter names have been provided in this survey response under the scope of products declared on the Declaration tab cell D94</t>
    <phoneticPr fontId="85" type="noConversion"/>
  </si>
  <si>
    <t>Declare if all smelter names have been provided in this survey response under the scope of products declared on the Declaration tab cell D95</t>
    <phoneticPr fontId="85" type="noConversion"/>
  </si>
  <si>
    <t>Declare if all applicable specified mineral smelter information has been provided on Declaration tab cell D102</t>
    <phoneticPr fontId="85" type="noConversion"/>
  </si>
  <si>
    <t>Declare if all applicable specified mineral smelter information has been provided on Declaration tab cell D103</t>
    <phoneticPr fontId="85" type="noConversion"/>
  </si>
  <si>
    <t>Declare if all applicable specified mineral smelter information has been provided on Declaration tab cell D104</t>
    <phoneticPr fontId="85" type="noConversion"/>
  </si>
  <si>
    <t>Declare if all applicable specified mineral smelter information has been provided on Declaration tab cell D105</t>
    <phoneticPr fontId="85" type="noConversion"/>
  </si>
  <si>
    <t>Declare if all applicable specified mineral smelter information has been provided on Declaration tab cell D106</t>
    <phoneticPr fontId="85" type="noConversion"/>
  </si>
  <si>
    <t>Declare if all applicable specified mineral smelter information has been provided on Declaration tab cell D107</t>
    <phoneticPr fontId="85" type="noConversion"/>
  </si>
  <si>
    <t>J73</t>
    <phoneticPr fontId="85" type="noConversion"/>
  </si>
  <si>
    <t>J75</t>
    <phoneticPr fontId="85"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</si>
  <si>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</si>
  <si>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</si>
  <si>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</si>
  <si>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</si>
  <si>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</si>
  <si>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</si>
  <si>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</si>
  <si>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</si>
  <si>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</si>
  <si>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</si>
  <si>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</si>
  <si>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</si>
  <si>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</si>
  <si>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</si>
  <si>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</si>
  <si>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</si>
  <si>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</si>
  <si>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</si>
  <si>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</si>
  <si>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</si>
  <si>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</si>
  <si>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</si>
  <si>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</si>
  <si>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</si>
  <si>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</si>
  <si>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</si>
  <si>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</si>
  <si>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</si>
  <si>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</si>
  <si>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</si>
  <si>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</si>
  <si>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</si>
  <si>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</si>
  <si>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</si>
  <si>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</si>
  <si>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</si>
  <si>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</si>
  <si>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</si>
  <si>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</si>
  <si>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</si>
  <si>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</si>
  <si>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</si>
  <si>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</si>
  <si>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</si>
  <si>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</si>
  <si>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</si>
  <si>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</si>
  <si>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</si>
  <si>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</si>
  <si>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</si>
  <si>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</si>
  <si>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</si>
  <si>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</si>
  <si>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</si>
  <si>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</si>
  <si>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</si>
  <si>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</si>
  <si>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</si>
  <si>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</si>
  <si>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</si>
  <si>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</si>
  <si>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</si>
  <si>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</si>
  <si>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</si>
  <si>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</si>
  <si>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</si>
  <si>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</si>
  <si>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</si>
  <si>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</si>
  <si>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</si>
  <si>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</si>
  <si>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</si>
  <si>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</si>
  <si>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</si>
  <si>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</si>
  <si>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</si>
  <si>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</si>
  <si>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</si>
  <si>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5"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</si>
  <si>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</si>
  <si>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</si>
  <si>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</si>
  <si>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</si>
  <si>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</si>
  <si>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</si>
  <si>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</si>
  <si>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</si>
  <si>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</si>
  <si>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</si>
  <si>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</si>
  <si>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</si>
  <si>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</si>
  <si>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</si>
  <si>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</si>
  <si>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</si>
  <si>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</si>
  <si>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</si>
  <si>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</si>
  <si>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</si>
  <si>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</si>
  <si>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</si>
  <si>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</si>
  <si>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</si>
  <si>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</si>
  <si>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</si>
  <si>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</si>
  <si>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</si>
  <si>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</si>
  <si>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</si>
  <si>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</si>
  <si>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</si>
  <si>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</si>
  <si>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</si>
  <si>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</si>
  <si>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</si>
  <si>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</si>
  <si>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</si>
  <si>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</si>
  <si>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</si>
  <si>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</si>
  <si>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</si>
  <si>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</si>
  <si>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</si>
  <si>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</si>
  <si>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</si>
  <si>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</si>
  <si>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</si>
  <si>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</si>
  <si>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</si>
  <si>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</si>
  <si>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</si>
  <si>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</si>
  <si>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</si>
  <si>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</si>
  <si>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</si>
  <si>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</si>
  <si>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</si>
  <si>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</si>
  <si>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</si>
  <si>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</si>
  <si>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</si>
  <si>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</si>
  <si>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</si>
  <si>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</si>
  <si>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</si>
  <si>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</si>
  <si>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</si>
  <si>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</si>
  <si>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</si>
  <si>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</si>
  <si>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</si>
  <si>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</si>
  <si>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</si>
  <si>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</si>
  <si>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</si>
  <si>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</si>
  <si>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</si>
  <si>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</si>
  <si>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</si>
  <si>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</si>
  <si>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</si>
  <si>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</si>
  <si>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</si>
  <si>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</si>
  <si>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</si>
  <si>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</si>
  <si>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</si>
  <si>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</si>
  <si>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</si>
  <si>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</si>
  <si>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</si>
  <si>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</si>
  <si>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</si>
  <si>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</si>
  <si>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</si>
  <si>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</si>
  <si>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</si>
  <si>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</si>
  <si>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</si>
  <si>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</si>
  <si>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</si>
  <si>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</si>
  <si>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</si>
  <si>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</si>
  <si>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</si>
  <si>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</si>
  <si>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</si>
  <si>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</si>
  <si>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</si>
  <si>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</si>
  <si>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</si>
  <si>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</si>
  <si>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</si>
  <si>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</si>
  <si>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</si>
  <si>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</si>
  <si>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</si>
  <si>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</si>
  <si>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</si>
  <si>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</si>
  <si>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</si>
  <si>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</si>
  <si>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</si>
  <si>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</si>
  <si>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</si>
  <si>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</si>
  <si>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</si>
  <si>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</si>
  <si>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</si>
  <si>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</si>
  <si>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</si>
  <si>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</si>
  <si>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</si>
  <si>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</si>
  <si>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</si>
  <si>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</si>
  <si>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</si>
  <si>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</si>
  <si>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</si>
  <si>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</si>
  <si>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</si>
  <si>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</si>
  <si>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</si>
  <si>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</si>
  <si>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</si>
  <si>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</si>
  <si>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</si>
  <si>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</si>
  <si>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</si>
  <si>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</si>
  <si>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</si>
  <si>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</si>
  <si>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</si>
  <si>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</si>
  <si>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</si>
  <si>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</si>
  <si>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</si>
  <si>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</si>
  <si>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</si>
  <si>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</si>
  <si>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</si>
  <si>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</si>
  <si>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</si>
  <si>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</si>
  <si>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</si>
  <si>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</si>
  <si>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</si>
  <si>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</si>
  <si>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</si>
  <si>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</si>
  <si>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</si>
  <si>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</si>
  <si>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</si>
  <si>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</si>
  <si>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</si>
  <si>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</si>
  <si>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</si>
  <si>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</si>
  <si>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</si>
  <si>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</si>
  <si>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</si>
  <si>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</si>
  <si>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</si>
  <si>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</si>
  <si>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</si>
  <si>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</si>
  <si>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</si>
  <si>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</si>
  <si>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</si>
  <si>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</si>
  <si>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</si>
  <si>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</si>
  <si>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</si>
  <si>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</si>
  <si>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</si>
  <si>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</si>
  <si>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</si>
  <si>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</si>
  <si>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</si>
  <si>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</si>
  <si>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</si>
  <si>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</si>
  <si>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</si>
  <si>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</si>
  <si>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</si>
  <si>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</si>
  <si>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</si>
  <si>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</si>
  <si>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</si>
  <si>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</si>
  <si>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</si>
  <si>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</si>
  <si>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</si>
  <si>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</si>
  <si>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</si>
  <si>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</si>
  <si>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</si>
  <si>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</si>
  <si>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</si>
  <si>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</si>
  <si>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</si>
  <si>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</si>
  <si>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</si>
  <si>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</si>
  <si>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</si>
  <si>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</si>
  <si>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</si>
  <si>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</si>
  <si>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</si>
  <si>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</si>
  <si>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</si>
  <si>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</si>
  <si>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</si>
  <si>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</si>
  <si>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</si>
  <si>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</si>
  <si>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</si>
  <si>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</si>
  <si>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</si>
  <si>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</si>
  <si>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</si>
  <si>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</si>
  <si>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</si>
  <si>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</si>
  <si>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</si>
  <si>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</si>
  <si>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</si>
  <si>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</si>
  <si>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</si>
  <si>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</si>
  <si>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</si>
  <si>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</si>
  <si>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</si>
  <si>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</si>
  <si>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</si>
  <si>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</si>
  <si>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</si>
  <si>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</si>
  <si>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</si>
  <si>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</si>
  <si>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</si>
  <si>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</si>
  <si>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</si>
  <si>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</si>
  <si>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</si>
  <si>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</si>
  <si>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</si>
  <si>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</si>
  <si>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</si>
  <si>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</si>
  <si>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</si>
  <si>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</si>
  <si>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</si>
  <si>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</si>
  <si>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</si>
  <si>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</si>
  <si>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</si>
  <si>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</si>
  <si>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</si>
  <si>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</si>
  <si>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</si>
  <si>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</si>
  <si>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</si>
  <si>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</si>
  <si>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</si>
  <si>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</si>
  <si>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</si>
  <si>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</si>
  <si>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</si>
  <si>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</si>
  <si>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</si>
  <si>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</si>
  <si>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</si>
  <si>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</si>
  <si>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</si>
  <si>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</si>
  <si>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</si>
  <si>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</si>
  <si>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</si>
  <si>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</si>
  <si>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</si>
  <si>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</si>
  <si>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</si>
  <si>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</si>
  <si>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</si>
  <si>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</si>
  <si>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</si>
  <si>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</si>
  <si>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</si>
  <si>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</si>
  <si>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</si>
  <si>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</si>
  <si>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</si>
  <si>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</si>
  <si>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</si>
  <si>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</si>
  <si>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</si>
  <si>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</si>
  <si>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</si>
  <si>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</si>
  <si>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</si>
  <si>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</si>
  <si>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</si>
  <si>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</si>
  <si>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</si>
  <si>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</si>
  <si>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</si>
  <si>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</si>
  <si>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</si>
  <si>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</si>
  <si>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</si>
  <si>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</si>
  <si>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</si>
  <si>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</si>
  <si>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</si>
  <si>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</si>
  <si>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</si>
  <si>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</si>
  <si>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</si>
  <si>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</si>
  <si>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</si>
  <si>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</si>
  <si>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</si>
  <si>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</si>
  <si>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</si>
  <si>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</si>
  <si>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</si>
  <si>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</si>
  <si>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</si>
  <si>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</si>
  <si>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</si>
  <si>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</si>
  <si>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</si>
  <si>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</si>
  <si>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</si>
  <si>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</si>
  <si>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</si>
  <si>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</si>
  <si>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</si>
  <si>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</si>
  <si>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</si>
  <si>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</si>
  <si>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</si>
  <si>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</si>
  <si>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</si>
  <si>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</si>
  <si>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</si>
  <si>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</si>
  <si>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</si>
  <si>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</si>
  <si>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</si>
  <si>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</si>
  <si>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</si>
  <si>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</si>
  <si>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</si>
  <si>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</si>
  <si>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</si>
  <si>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</si>
  <si>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</si>
  <si>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</si>
  <si>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</si>
  <si>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</si>
  <si>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</si>
  <si>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</si>
  <si>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</si>
  <si>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</si>
  <si>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</si>
  <si>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</si>
  <si>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</si>
  <si>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</si>
  <si>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</si>
  <si>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</si>
  <si>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</si>
  <si>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</si>
  <si>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</si>
  <si>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</si>
  <si>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</si>
  <si>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</si>
  <si>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</si>
  <si>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</si>
  <si>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</si>
  <si>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</si>
  <si>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</si>
  <si>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</si>
  <si>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</si>
  <si>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</si>
  <si>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</si>
  <si>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</si>
  <si>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</si>
  <si>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</si>
  <si>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</si>
  <si>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</si>
  <si>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</si>
  <si>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</si>
  <si>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</si>
  <si>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</si>
  <si>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</si>
  <si>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</si>
  <si>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</si>
  <si>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</si>
  <si>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</si>
  <si>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</si>
  <si>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</si>
  <si>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</si>
  <si>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</si>
  <si>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</si>
  <si>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</si>
  <si>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</si>
  <si>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</si>
  <si>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</si>
  <si>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</si>
  <si>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</si>
  <si>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</si>
  <si>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</si>
  <si>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</si>
  <si>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</si>
  <si>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</si>
  <si>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</si>
  <si>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</si>
  <si>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</si>
  <si>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</si>
  <si>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</si>
  <si>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</si>
  <si>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</si>
  <si>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</si>
  <si>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</si>
  <si>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</si>
  <si>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</si>
  <si>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</si>
  <si>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</si>
  <si>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</si>
  <si>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</si>
  <si>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</si>
  <si>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</si>
  <si>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</si>
  <si>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</si>
  <si>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</si>
  <si>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</si>
  <si>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</si>
  <si>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</si>
  <si>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</si>
  <si>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</si>
  <si>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</si>
  <si>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</si>
  <si>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</si>
  <si>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</si>
  <si>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</si>
  <si>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</si>
  <si>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</si>
  <si>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</si>
  <si>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</si>
  <si>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</si>
  <si>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</si>
  <si>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</si>
  <si>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</si>
  <si>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</si>
  <si>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</si>
  <si>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</si>
  <si>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</si>
  <si>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</si>
  <si>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</si>
  <si>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</si>
  <si>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</si>
  <si>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</si>
  <si>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</si>
  <si>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</si>
  <si>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</si>
  <si>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</si>
  <si>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</si>
  <si>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</si>
  <si>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</si>
  <si>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</si>
  <si>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</si>
  <si>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</si>
  <si>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</si>
  <si>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</si>
  <si>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</si>
  <si>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</si>
  <si>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</si>
  <si>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</si>
  <si>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</si>
  <si>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</si>
  <si>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</si>
  <si>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</si>
  <si>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</si>
  <si>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</si>
  <si>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</si>
  <si>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</si>
  <si>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</si>
  <si>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</si>
  <si>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</si>
  <si>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</si>
  <si>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</si>
  <si>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</si>
  <si>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</si>
  <si>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</si>
  <si>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</si>
  <si>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</si>
  <si>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</si>
  <si>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</si>
  <si>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</si>
  <si>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</si>
  <si>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</si>
  <si>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</si>
  <si>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</si>
  <si>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</si>
  <si>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</si>
  <si>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</si>
  <si>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</si>
  <si>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</si>
  <si>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</si>
  <si>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</si>
  <si>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</si>
  <si>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</si>
  <si>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</si>
  <si>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</si>
  <si>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</si>
  <si>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</si>
  <si>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</si>
  <si>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</si>
  <si>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</si>
  <si>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</si>
  <si>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</si>
  <si>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</si>
  <si>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</si>
  <si>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</si>
  <si>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</si>
  <si>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</si>
  <si>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</si>
  <si>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</si>
  <si>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</si>
  <si>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</si>
  <si>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</si>
  <si>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</si>
  <si>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</si>
  <si>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</si>
  <si>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</si>
  <si>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</si>
  <si>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</si>
  <si>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</si>
  <si>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</si>
  <si>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</si>
  <si>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</si>
  <si>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</si>
  <si>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</si>
  <si>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</si>
  <si>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</si>
  <si>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</si>
  <si>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</si>
  <si>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</si>
  <si>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</si>
  <si>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</si>
  <si>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</si>
  <si>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</si>
  <si>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</si>
  <si>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</si>
  <si>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</si>
  <si>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</si>
  <si>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</si>
  <si>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</si>
  <si>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</si>
  <si>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</si>
  <si>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</si>
  <si>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</si>
  <si>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</si>
  <si>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</si>
  <si>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</si>
  <si>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</si>
  <si>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</si>
  <si>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</si>
  <si>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</si>
  <si>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</si>
  <si>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</si>
  <si>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</si>
  <si>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</si>
  <si>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</si>
  <si>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</si>
  <si>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</si>
  <si>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</si>
  <si>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</si>
  <si>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</si>
  <si>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</si>
  <si>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</si>
  <si>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</si>
  <si>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</si>
  <si>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</si>
  <si>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</si>
  <si>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</si>
  <si>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</si>
  <si>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</si>
  <si>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</si>
  <si>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</si>
  <si>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</si>
  <si>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</si>
  <si>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</si>
  <si>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</si>
  <si>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</si>
  <si>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</si>
  <si>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</si>
  <si>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</si>
  <si>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</si>
  <si>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</si>
  <si>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</si>
  <si>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</si>
  <si>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</si>
  <si>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</si>
  <si>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</si>
  <si>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</si>
  <si>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</si>
  <si>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</si>
  <si>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</si>
  <si>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</si>
  <si>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</si>
  <si>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</si>
  <si>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</si>
  <si>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</si>
  <si>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</si>
  <si>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</si>
  <si>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</si>
  <si>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</si>
  <si>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</si>
  <si>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</si>
  <si>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</si>
  <si>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</si>
  <si>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</si>
  <si>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</si>
  <si>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</si>
  <si>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</si>
  <si>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</si>
  <si>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</si>
  <si>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</si>
  <si>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</si>
  <si>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</si>
  <si>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</si>
  <si>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</si>
  <si>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</si>
  <si>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</si>
  <si>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</si>
  <si>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</si>
  <si>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</si>
  <si>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</si>
  <si>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</si>
  <si>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</si>
  <si>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</si>
  <si>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</si>
  <si>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</si>
  <si>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</si>
  <si>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</si>
  <si>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</si>
  <si>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</si>
  <si>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</si>
  <si>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</si>
  <si>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</si>
  <si>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</si>
  <si>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</si>
  <si>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</si>
  <si>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</si>
  <si>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</si>
  <si>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</si>
  <si>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</si>
  <si>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</si>
  <si>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</si>
  <si>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</si>
  <si>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</si>
  <si>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</si>
  <si>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</si>
  <si>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</si>
  <si>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</si>
  <si>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</si>
  <si>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</si>
  <si>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</si>
  <si>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</si>
  <si>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</si>
  <si>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</si>
  <si>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</si>
  <si>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</si>
  <si>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</si>
  <si>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</si>
  <si>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</si>
  <si>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</si>
  <si>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</si>
  <si>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</si>
  <si>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</si>
  <si>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</si>
  <si>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</si>
  <si>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</si>
  <si>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</si>
  <si>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</si>
  <si>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</si>
  <si>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</si>
  <si>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</si>
  <si>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</si>
  <si>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</si>
  <si>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</si>
  <si>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</si>
  <si>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</si>
  <si>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</si>
  <si>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</si>
  <si>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</si>
  <si>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</si>
  <si>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</si>
  <si>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</si>
  <si>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</si>
  <si>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</si>
  <si>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</si>
  <si>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</si>
  <si>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</si>
  <si>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</si>
  <si>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</si>
  <si>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</si>
  <si>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</si>
  <si>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</si>
  <si>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</si>
  <si>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</si>
  <si>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</si>
  <si>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</si>
  <si>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</si>
  <si>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</si>
  <si>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</si>
  <si>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</si>
  <si>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</si>
  <si>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</si>
  <si>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</si>
  <si>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</si>
  <si>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</si>
  <si>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</si>
  <si>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</si>
  <si>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</si>
  <si>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</si>
  <si>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</si>
  <si>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</si>
  <si>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</si>
  <si>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</si>
  <si>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</si>
  <si>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</si>
  <si>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</si>
  <si>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</si>
  <si>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</si>
  <si>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</si>
  <si>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</si>
  <si>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</si>
  <si>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</si>
  <si>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</si>
  <si>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</si>
  <si>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</si>
  <si>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</si>
  <si>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</si>
  <si>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</si>
  <si>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</si>
  <si>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</si>
  <si>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</si>
  <si>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</si>
  <si>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</si>
  <si>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</si>
  <si>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</si>
  <si>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</si>
  <si>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</si>
  <si>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</si>
  <si>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</si>
  <si>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</si>
  <si>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</si>
  <si>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</si>
  <si>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</si>
  <si>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</si>
  <si>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</si>
  <si>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</si>
  <si>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</si>
  <si>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</si>
  <si>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</si>
  <si>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</si>
  <si>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</si>
  <si>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</si>
  <si>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</si>
  <si>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</si>
  <si>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</si>
  <si>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</si>
  <si>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</si>
  <si>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</si>
  <si>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</si>
  <si>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</si>
  <si>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</si>
  <si>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</si>
  <si>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</si>
  <si>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</si>
  <si>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</si>
  <si>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</si>
  <si>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</si>
  <si>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</si>
  <si>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</si>
  <si>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</si>
  <si>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</si>
  <si>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</si>
  <si>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</si>
  <si>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</si>
  <si>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</si>
  <si>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</si>
  <si>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</si>
  <si>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</si>
  <si>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</si>
  <si>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</si>
  <si>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</si>
  <si>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</si>
  <si>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</si>
  <si>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</si>
  <si>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</si>
  <si>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</si>
  <si>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</si>
  <si>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</si>
  <si>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</si>
  <si>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</si>
  <si>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</si>
  <si>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</si>
  <si>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</si>
  <si>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</si>
  <si>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</si>
  <si>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</si>
  <si>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</si>
  <si>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</si>
  <si>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</si>
  <si>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</si>
  <si>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</si>
  <si>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</si>
  <si>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</si>
  <si>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</si>
  <si>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</si>
  <si>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</si>
  <si>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</si>
  <si>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</si>
  <si>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</si>
  <si>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</si>
  <si>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</si>
  <si>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</si>
  <si>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</si>
  <si>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</si>
  <si>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</si>
  <si>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</si>
  <si>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</si>
  <si>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</si>
  <si>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</si>
  <si>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</si>
  <si>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</si>
  <si>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</si>
  <si>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</si>
  <si>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</si>
  <si>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</si>
  <si>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</si>
  <si>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</si>
  <si>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</si>
  <si>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</si>
  <si>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</si>
  <si>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</si>
  <si>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</si>
  <si>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</si>
  <si>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</si>
  <si>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</si>
  <si>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</si>
  <si>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</si>
  <si>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</si>
  <si>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</si>
  <si>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</si>
  <si>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</si>
  <si>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</si>
  <si>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</si>
  <si>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</si>
  <si>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</si>
  <si>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</si>
  <si>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</si>
  <si>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</si>
  <si>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</si>
  <si>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</si>
  <si>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</si>
  <si>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</si>
  <si>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</si>
  <si>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</si>
  <si>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</si>
  <si>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</si>
  <si>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</si>
  <si>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</si>
  <si>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</si>
  <si>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</si>
  <si>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</si>
  <si>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</si>
  <si>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</si>
  <si>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</si>
  <si>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</si>
  <si>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B84143G  14R221</t>
  </si>
  <si>
    <t>B84143G  60R221</t>
  </si>
  <si>
    <t>B84143G  66R405</t>
  </si>
  <si>
    <t>B84143G  74R221</t>
  </si>
  <si>
    <t>B84143G 110R221</t>
  </si>
  <si>
    <t>B84143G 143R221</t>
  </si>
  <si>
    <t>B84143G 200R405</t>
  </si>
  <si>
    <t>B84143G 209R221</t>
  </si>
  <si>
    <t>B84143H 143R221</t>
  </si>
  <si>
    <t>B84143Q   3R221</t>
  </si>
  <si>
    <t>The product indicated in column B is not included in the scope of this EMRT</t>
  </si>
  <si>
    <t>TDK Electronics AG,  Rosenheimer Strasse 141e, 81671 Munich</t>
  </si>
  <si>
    <t>Complete EPCOS Brand provided below mentioned metal in scope is part of the product and assumed part is not excluded from scope asshown in tab "Product List".</t>
  </si>
  <si>
    <t>Mr. Simon Bscheider</t>
  </si>
  <si>
    <t>Simon.Bscheider@tdk-electronics.tdk.com</t>
  </si>
  <si>
    <t>0049 89 54020 1309</t>
  </si>
  <si>
    <t>Senior Manager Conflict Minerals &amp; Sustainability Enquiries</t>
  </si>
  <si>
    <t>100%</t>
  </si>
  <si>
    <t>TDK to start surveying all suppliers in May 2025</t>
  </si>
  <si>
    <t>https://www.tdk.com/en/sustainability/social/supplier_responsibility/sus02210.html</t>
  </si>
  <si>
    <t>CID003465</t>
  </si>
  <si>
    <t>Ningbo Hubang New Material Co., Ltd.</t>
  </si>
  <si>
    <t>at least one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</si>
</sst>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32">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sz val="9"/>
      <color rgb="FF000000"/>
      <name val="Arial"/>
      <family val="2"/>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1222">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15" fillId="0" borderId="0" applyNumberFormat="0" applyFill="0" applyBorder="0" applyAlignment="0" applyProtection="0"/>
    <xf numFmtId="0" fontId="83" fillId="0" borderId="0"/>
    <xf numFmtId="0" fontId="12" fillId="0" borderId="0" applyNumberFormat="0" applyFill="0" applyBorder="0">
      <protection locked="0"/>
    </xf>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85">
    <xf numFmtId="0" fontId="0" fillId="0" borderId="0" xfId="0"/>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3" applyFont="1"/>
    <xf numFmtId="0" fontId="83" fillId="0" borderId="0" xfId="593"/>
    <xf numFmtId="0" fontId="24" fillId="0" borderId="0" xfId="828" applyFont="1" applyFill="1" applyAlignment="1" applyProtection="1">
      <alignment horizontal="center"/>
      <protection hidden="1"/>
    </xf>
    <xf numFmtId="0" fontId="24" fillId="0" borderId="0" xfId="828"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828" applyFont="1" applyFill="1" applyBorder="1" applyAlignment="1" applyProtection="1">
      <alignment vertical="center" wrapText="1"/>
      <protection hidden="1"/>
    </xf>
    <xf numFmtId="0" fontId="78" fillId="0" borderId="18" xfId="828" applyFont="1"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828" applyFont="1" applyFill="1" applyAlignment="1" applyProtection="1">
      <alignment horizontal="center"/>
      <protection hidden="1"/>
    </xf>
    <xf numFmtId="0" fontId="38" fillId="45" borderId="30" xfId="828" applyFont="1" applyFill="1" applyBorder="1" applyAlignment="1" applyProtection="1">
      <alignment horizontal="left" vertical="center"/>
      <protection hidden="1"/>
    </xf>
    <xf numFmtId="0" fontId="39" fillId="45" borderId="0" xfId="828" applyFont="1" applyFill="1" applyAlignment="1" applyProtection="1">
      <alignment vertical="center"/>
    </xf>
    <xf numFmtId="0" fontId="39" fillId="45" borderId="0" xfId="828" applyFont="1" applyFill="1" applyBorder="1" applyAlignment="1" applyProtection="1">
      <alignment horizontal="center" vertical="center"/>
      <protection hidden="1"/>
    </xf>
    <xf numFmtId="0" fontId="40" fillId="0" borderId="25" xfId="828"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1"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828"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4" applyFont="1" applyFill="1" applyBorder="1" applyAlignment="1">
      <alignment horizontal="center" vertical="center" wrapText="1"/>
    </xf>
    <xf numFmtId="0" fontId="50" fillId="45" borderId="50" xfId="574" applyFont="1" applyFill="1" applyBorder="1" applyAlignment="1">
      <alignment horizontal="center" vertical="center" wrapText="1"/>
    </xf>
    <xf numFmtId="168" fontId="48"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828"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0" fontId="78" fillId="0" borderId="18" xfId="828" applyFont="1" applyBorder="1" applyAlignment="1" applyProtection="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828" applyFont="1" applyFill="1" applyBorder="1" applyAlignment="1" applyProtection="1">
      <alignment vertical="center" wrapText="1"/>
    </xf>
    <xf numFmtId="0" fontId="86"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828"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4" applyFont="1" applyBorder="1" applyAlignment="1">
      <alignment horizontal="center" vertical="top" wrapText="1"/>
    </xf>
    <xf numFmtId="0" fontId="27" fillId="0" borderId="52" xfId="574" applyFont="1" applyBorder="1" applyAlignment="1">
      <alignment vertical="top" wrapText="1"/>
    </xf>
    <xf numFmtId="168" fontId="27" fillId="0" borderId="52" xfId="574" applyNumberFormat="1" applyFont="1" applyBorder="1" applyAlignment="1">
      <alignment horizontal="center" vertical="top" wrapText="1"/>
    </xf>
    <xf numFmtId="0" fontId="95" fillId="0" borderId="52" xfId="574" applyFont="1" applyBorder="1" applyAlignment="1">
      <alignment horizontal="left" vertical="top" wrapText="1"/>
    </xf>
    <xf numFmtId="0" fontId="8" fillId="80" borderId="32" xfId="0" applyFont="1" applyFill="1" applyBorder="1" applyAlignment="1" applyProtection="1">
      <alignment vertical="center" wrapText="1"/>
      <protection hidden="1"/>
    </xf>
    <xf numFmtId="0" fontId="78" fillId="0" borderId="18" xfId="828" applyFont="1" applyFill="1" applyBorder="1" applyAlignment="1" applyProtection="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0" fillId="0" borderId="0" xfId="0" applyFont="1" applyAlignment="1">
      <alignment vertical="top" wrapText="1"/>
    </xf>
    <xf numFmtId="0" fontId="88" fillId="0" borderId="0" xfId="0" applyFont="1" applyAlignment="1">
      <alignment vertical="top" wrapText="1"/>
    </xf>
    <xf numFmtId="0" fontId="47" fillId="0" borderId="0" xfId="510"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89" fillId="0" borderId="0" xfId="0" applyFont="1" applyAlignment="1">
      <alignment vertical="top" wrapText="1"/>
    </xf>
    <xf numFmtId="0" fontId="94"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3" xfId="0" applyFont="1" applyBorder="1" applyAlignment="1">
      <alignment vertical="top" wrapText="1"/>
    </xf>
    <xf numFmtId="0" fontId="76" fillId="0" borderId="73" xfId="0" applyFont="1" applyBorder="1" applyAlignment="1">
      <alignment horizontal="left" vertical="top" wrapText="1"/>
    </xf>
    <xf numFmtId="0" fontId="97" fillId="0" borderId="0" xfId="0" applyFont="1" applyAlignment="1">
      <alignment vertical="top" wrapText="1"/>
    </xf>
    <xf numFmtId="0" fontId="104" fillId="0" borderId="0" xfId="0" applyFont="1" applyAlignment="1">
      <alignment vertical="top" wrapText="1"/>
    </xf>
    <xf numFmtId="0" fontId="103" fillId="0" borderId="0" xfId="0" applyFont="1" applyAlignment="1">
      <alignment vertical="top" wrapText="1"/>
    </xf>
    <xf numFmtId="0" fontId="105" fillId="0" borderId="0" xfId="0" applyFont="1" applyAlignment="1">
      <alignment vertical="top" wrapText="1"/>
    </xf>
    <xf numFmtId="0" fontId="99" fillId="0" borderId="0" xfId="0" applyFont="1" applyAlignment="1">
      <alignment vertical="top" wrapText="1"/>
    </xf>
    <xf numFmtId="0" fontId="107" fillId="0" borderId="0" xfId="0" applyFont="1" applyAlignment="1">
      <alignment vertical="top" wrapText="1"/>
    </xf>
    <xf numFmtId="0" fontId="80" fillId="0" borderId="0" xfId="638" applyFont="1" applyAlignment="1">
      <alignment horizontal="left" vertical="top" wrapText="1"/>
    </xf>
    <xf numFmtId="0" fontId="109" fillId="0" borderId="0" xfId="0" applyFont="1" applyAlignment="1">
      <alignment vertical="top" wrapText="1"/>
    </xf>
    <xf numFmtId="0" fontId="80" fillId="0" borderId="0" xfId="0" applyFont="1"/>
    <xf numFmtId="0" fontId="76" fillId="0" borderId="0" xfId="827" applyFont="1" applyAlignment="1">
      <alignment horizontal="left" vertical="top" wrapText="1"/>
    </xf>
    <xf numFmtId="0" fontId="76" fillId="0" borderId="0" xfId="827" applyFont="1" applyAlignment="1">
      <alignment vertical="center" wrapText="1"/>
    </xf>
    <xf numFmtId="0" fontId="46" fillId="0" borderId="0" xfId="827" applyFont="1" applyAlignment="1">
      <alignment vertical="center" wrapText="1"/>
    </xf>
    <xf numFmtId="0" fontId="102" fillId="0" borderId="0" xfId="0" applyFont="1" applyAlignment="1">
      <alignment vertical="top" wrapText="1"/>
    </xf>
    <xf numFmtId="0" fontId="97" fillId="81" borderId="0" xfId="0" applyFont="1" applyFill="1" applyAlignment="1">
      <alignment vertical="top" wrapText="1"/>
    </xf>
    <xf numFmtId="0" fontId="80" fillId="0" borderId="18" xfId="0" applyFont="1" applyBorder="1" applyAlignment="1">
      <alignment vertical="center" wrapText="1"/>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7" applyFont="1" applyAlignment="1">
      <alignment horizontal="left" vertical="top" wrapText="1"/>
    </xf>
    <xf numFmtId="0" fontId="47" fillId="0" borderId="0" xfId="827" applyFont="1" applyAlignment="1">
      <alignment vertical="top" wrapText="1"/>
    </xf>
    <xf numFmtId="0" fontId="97" fillId="0" borderId="0" xfId="827" applyFont="1" applyAlignment="1">
      <alignment horizontal="left" vertical="top" wrapText="1"/>
    </xf>
    <xf numFmtId="0" fontId="80" fillId="0" borderId="0" xfId="827" applyFont="1" applyAlignment="1">
      <alignment horizontal="left" vertical="top" wrapText="1"/>
    </xf>
    <xf numFmtId="0" fontId="80" fillId="0" borderId="0" xfId="827"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4" fillId="47" borderId="0" xfId="0" applyFont="1" applyFill="1" applyAlignment="1">
      <alignment horizontal="left" vertical="top" wrapText="1"/>
    </xf>
    <xf numFmtId="0" fontId="9" fillId="47" borderId="0" xfId="506"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4" applyNumberFormat="1" applyFont="1" applyBorder="1" applyAlignment="1">
      <alignment horizontal="center" vertical="top" wrapText="1"/>
    </xf>
    <xf numFmtId="0" fontId="27" fillId="45" borderId="18" xfId="574" applyFont="1" applyFill="1" applyBorder="1" applyAlignment="1">
      <alignment vertical="top" wrapText="1"/>
    </xf>
    <xf numFmtId="0" fontId="49" fillId="0" borderId="0" xfId="0" applyFont="1" applyAlignment="1">
      <alignment wrapText="1"/>
    </xf>
    <xf numFmtId="0" fontId="100" fillId="0" borderId="0" xfId="506" applyFont="1" applyAlignment="1">
      <alignment horizontal="left" vertical="top" wrapText="1"/>
    </xf>
    <xf numFmtId="0" fontId="113" fillId="0" borderId="0" xfId="0" applyFont="1" applyAlignment="1">
      <alignment vertical="top" wrapText="1"/>
    </xf>
    <xf numFmtId="0" fontId="49" fillId="0" borderId="0" xfId="0" applyFont="1" applyAlignment="1" applyProtection="1">
      <alignment vertical="top" wrapText="1"/>
      <protection hidden="1"/>
    </xf>
    <xf numFmtId="0" fontId="27" fillId="0" borderId="51" xfId="574" quotePrefix="1" applyFont="1" applyBorder="1" applyAlignment="1">
      <alignment horizontal="center" vertical="top" wrapText="1"/>
    </xf>
    <xf numFmtId="0" fontId="15" fillId="45" borderId="30" xfId="0" applyFont="1" applyFill="1" applyBorder="1" applyAlignment="1">
      <alignment vertical="center"/>
    </xf>
    <xf numFmtId="0" fontId="11" fillId="0" borderId="74" xfId="521" applyBorder="1"/>
    <xf numFmtId="0" fontId="0" fillId="0" borderId="74" xfId="0" applyBorder="1" applyAlignment="1">
      <alignment vertical="center"/>
    </xf>
    <xf numFmtId="0" fontId="19" fillId="82" borderId="20" xfId="828" applyFont="1" applyFill="1" applyBorder="1" applyAlignment="1" applyProtection="1">
      <alignment horizontal="left" vertical="center" wrapText="1"/>
    </xf>
    <xf numFmtId="0" fontId="19" fillId="82" borderId="27" xfId="828" applyFont="1" applyFill="1" applyBorder="1" applyAlignment="1" applyProtection="1">
      <alignment horizontal="left" vertical="center" wrapText="1"/>
    </xf>
    <xf numFmtId="0" fontId="18" fillId="45" borderId="66" xfId="521" applyFont="1" applyFill="1" applyBorder="1" applyAlignment="1" applyProtection="1">
      <alignment horizontal="right" vertical="center"/>
      <protection hidden="1"/>
    </xf>
    <xf numFmtId="0" fontId="18" fillId="45" borderId="20" xfId="0" quotePrefix="1" applyFont="1" applyFill="1" applyBorder="1" applyAlignment="1" applyProtection="1">
      <alignment horizontal="right" vertical="center"/>
      <protection hidden="1"/>
    </xf>
    <xf numFmtId="0" fontId="0" fillId="46" borderId="18" xfId="0" quotePrefix="1" applyFill="1" applyBorder="1"/>
    <xf numFmtId="0" fontId="11" fillId="0" borderId="18" xfId="521" applyBorder="1"/>
    <xf numFmtId="0" fontId="0" fillId="0" borderId="18" xfId="0" applyBorder="1" applyAlignment="1">
      <alignment vertical="center"/>
    </xf>
    <xf numFmtId="0" fontId="11" fillId="0" borderId="46" xfId="521" applyBorder="1" applyAlignment="1" applyProtection="1">
      <alignment horizontal="left" vertical="center" wrapText="1"/>
      <protection locked="0" hidden="1"/>
    </xf>
    <xf numFmtId="0" fontId="11" fillId="0" borderId="18" xfId="521" applyBorder="1" applyAlignment="1" applyProtection="1">
      <alignment horizontal="left" vertical="center" wrapText="1"/>
      <protection locked="0" hidden="1"/>
    </xf>
    <xf numFmtId="0" fontId="11"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9" fillId="45" borderId="0" xfId="0" quotePrefix="1" applyNumberFormat="1" applyFont="1" applyFill="1" applyAlignment="1" applyProtection="1">
      <alignment horizontal="left" vertical="center" wrapText="1"/>
      <protection hidden="1"/>
    </xf>
    <xf numFmtId="0" fontId="76" fillId="0" borderId="0" xfId="0" applyFont="1" applyAlignment="1">
      <alignment vertical="top" wrapText="1"/>
    </xf>
    <xf numFmtId="0" fontId="76"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5" fillId="0" borderId="18" xfId="828" applyBorder="1" applyAlignment="1" applyProtection="1">
      <alignment vertical="center" wrapText="1"/>
      <protection hidden="1"/>
    </xf>
    <xf numFmtId="0" fontId="115" fillId="0" borderId="18" xfId="828" quotePrefix="1" applyBorder="1" applyAlignment="1" applyProtection="1">
      <alignment vertical="center" wrapText="1"/>
      <protection hidden="1"/>
    </xf>
    <xf numFmtId="0" fontId="115" fillId="0" borderId="18" xfId="828" applyBorder="1" applyAlignment="1" applyProtection="1">
      <alignment vertical="center" wrapText="1"/>
      <protection locked="0"/>
    </xf>
    <xf numFmtId="0" fontId="115" fillId="0" borderId="18" xfId="828" applyFill="1" applyBorder="1" applyAlignment="1" applyProtection="1">
      <alignment vertical="center" wrapText="1"/>
      <protection locked="0"/>
    </xf>
    <xf numFmtId="0" fontId="115" fillId="0" borderId="0" xfId="828" applyAlignment="1" applyProtection="1">
      <alignment vertical="center"/>
      <protection locked="0"/>
    </xf>
    <xf numFmtId="0" fontId="115" fillId="0" borderId="18" xfId="828" applyBorder="1" applyAlignment="1" applyProtection="1">
      <alignment vertical="center"/>
      <protection locked="0"/>
    </xf>
    <xf numFmtId="0" fontId="115" fillId="0" borderId="18" xfId="828" applyBorder="1" applyProtection="1">
      <protection locked="0"/>
    </xf>
    <xf numFmtId="1" fontId="0" fillId="19" borderId="0" xfId="0" applyNumberFormat="1" applyFill="1" applyProtection="1">
      <protection hidden="1"/>
    </xf>
    <xf numFmtId="0" fontId="83" fillId="0" borderId="0" xfId="829" applyAlignment="1" applyProtection="1">
      <alignment wrapText="1"/>
      <protection hidden="1"/>
    </xf>
    <xf numFmtId="0" fontId="16" fillId="0" borderId="45" xfId="829" applyFont="1" applyBorder="1" applyAlignment="1" applyProtection="1">
      <alignment vertical="center" wrapText="1"/>
      <protection hidden="1"/>
    </xf>
    <xf numFmtId="0" fontId="15" fillId="45" borderId="26" xfId="829" applyFont="1" applyFill="1" applyBorder="1" applyAlignment="1" applyProtection="1">
      <alignment vertical="center" wrapText="1"/>
      <protection hidden="1"/>
    </xf>
    <xf numFmtId="0" fontId="15" fillId="45" borderId="65" xfId="829" applyFont="1" applyFill="1" applyBorder="1" applyAlignment="1" applyProtection="1">
      <alignment vertical="center" wrapText="1"/>
      <protection hidden="1"/>
    </xf>
    <xf numFmtId="0" fontId="15" fillId="45" borderId="0" xfId="829" applyFont="1" applyFill="1" applyAlignment="1" applyProtection="1">
      <alignment vertical="center" wrapText="1"/>
      <protection hidden="1"/>
    </xf>
    <xf numFmtId="0" fontId="42" fillId="45" borderId="34" xfId="829" applyFont="1" applyFill="1" applyBorder="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43" fillId="45" borderId="0" xfId="829" applyFont="1" applyFill="1" applyAlignment="1" applyProtection="1">
      <alignment horizontal="center" vertical="center" wrapText="1"/>
      <protection hidden="1"/>
    </xf>
    <xf numFmtId="0" fontId="18" fillId="0" borderId="76" xfId="829" applyFont="1" applyBorder="1" applyAlignment="1" applyProtection="1">
      <alignment horizontal="center" vertical="center" wrapText="1"/>
      <protection hidden="1"/>
    </xf>
    <xf numFmtId="0" fontId="18" fillId="45" borderId="0" xfId="829" applyFont="1" applyFill="1" applyAlignment="1" applyProtection="1">
      <alignment horizontal="center" vertical="center" wrapText="1"/>
      <protection hidden="1"/>
    </xf>
    <xf numFmtId="0" fontId="15" fillId="0" borderId="0" xfId="829" applyFont="1" applyAlignment="1" applyProtection="1">
      <alignment horizontal="center" vertical="center" wrapText="1"/>
      <protection hidden="1"/>
    </xf>
    <xf numFmtId="0" fontId="83" fillId="0" borderId="0" xfId="829" applyAlignment="1" applyProtection="1">
      <alignment horizontal="center" vertical="center" wrapText="1"/>
      <protection hidden="1"/>
    </xf>
    <xf numFmtId="0" fontId="83" fillId="0" borderId="46" xfId="829" applyBorder="1" applyAlignment="1" applyProtection="1">
      <alignment horizontal="left" vertical="center" wrapText="1"/>
      <protection locked="0" hidden="1"/>
    </xf>
    <xf numFmtId="0" fontId="83" fillId="45" borderId="66" xfId="829" applyFill="1" applyBorder="1" applyAlignment="1" applyProtection="1">
      <alignment horizontal="left" vertical="center" wrapText="1"/>
      <protection locked="0" hidden="1"/>
    </xf>
    <xf numFmtId="0" fontId="83" fillId="0" borderId="18" xfId="829" applyBorder="1" applyAlignment="1" applyProtection="1">
      <alignment wrapText="1"/>
      <protection locked="0"/>
    </xf>
    <xf numFmtId="0" fontId="83" fillId="45" borderId="18" xfId="829" applyFill="1" applyBorder="1" applyAlignment="1" applyProtection="1">
      <alignment horizontal="left" vertical="center" wrapText="1"/>
      <protection locked="0"/>
    </xf>
    <xf numFmtId="0" fontId="28" fillId="0" borderId="0" xfId="829" applyFont="1" applyAlignment="1" applyProtection="1">
      <alignment vertical="center" wrapText="1"/>
      <protection locked="0"/>
    </xf>
    <xf numFmtId="0" fontId="83" fillId="0" borderId="0" xfId="829" applyAlignment="1" applyProtection="1">
      <alignment wrapText="1"/>
      <protection locked="0"/>
    </xf>
    <xf numFmtId="0" fontId="83" fillId="0" borderId="46" xfId="829" applyBorder="1" applyAlignment="1" applyProtection="1">
      <alignment wrapText="1"/>
      <protection locked="0"/>
    </xf>
    <xf numFmtId="0" fontId="83" fillId="0" borderId="77" xfId="829" applyBorder="1" applyAlignment="1" applyProtection="1">
      <alignment horizontal="left" vertical="center" wrapText="1"/>
      <protection locked="0" hidden="1"/>
    </xf>
    <xf numFmtId="0" fontId="83" fillId="45" borderId="78" xfId="829" applyFill="1" applyBorder="1" applyAlignment="1" applyProtection="1">
      <alignment horizontal="left" vertical="center" wrapText="1"/>
      <protection locked="0" hidden="1"/>
    </xf>
    <xf numFmtId="0" fontId="83" fillId="0" borderId="77" xfId="829" applyBorder="1" applyAlignment="1" applyProtection="1">
      <alignment wrapText="1"/>
      <protection locked="0"/>
    </xf>
    <xf numFmtId="0" fontId="83" fillId="0" borderId="0" xfId="829" applyAlignment="1">
      <alignment wrapText="1"/>
    </xf>
    <xf numFmtId="0" fontId="49" fillId="0" borderId="0" xfId="829" applyFont="1" applyAlignment="1">
      <alignment vertical="top" wrapText="1"/>
    </xf>
    <xf numFmtId="0" fontId="49" fillId="47" borderId="18" xfId="829" applyFont="1" applyFill="1" applyBorder="1" applyAlignment="1">
      <alignment vertical="center" wrapText="1"/>
    </xf>
    <xf numFmtId="0" fontId="49" fillId="0" borderId="0" xfId="506" applyFont="1" applyAlignment="1">
      <alignment horizontal="left" vertical="top" wrapText="1"/>
    </xf>
    <xf numFmtId="0" fontId="83" fillId="0" borderId="0" xfId="829" applyAlignment="1">
      <alignment vertical="top"/>
    </xf>
    <xf numFmtId="0" fontId="49" fillId="47" borderId="18" xfId="506" applyFont="1" applyFill="1" applyBorder="1" applyAlignment="1">
      <alignment vertical="top" wrapText="1"/>
    </xf>
    <xf numFmtId="0" fontId="49" fillId="0" borderId="0" xfId="829" applyFont="1" applyAlignment="1">
      <alignment vertical="top"/>
    </xf>
    <xf numFmtId="0" fontId="49" fillId="0" borderId="0" xfId="506" applyFont="1" applyAlignment="1">
      <alignment vertical="top" wrapText="1"/>
    </xf>
    <xf numFmtId="0" fontId="11" fillId="0" borderId="77" xfId="521" applyBorder="1" applyAlignment="1" applyProtection="1">
      <alignment horizontal="left" vertical="center" wrapText="1"/>
      <protection locked="0" hidden="1"/>
    </xf>
    <xf numFmtId="0" fontId="19"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6" fillId="0" borderId="0" xfId="829" applyFont="1" applyAlignment="1" applyProtection="1">
      <alignment vertical="top" wrapText="1"/>
      <protection hidden="1"/>
    </xf>
    <xf numFmtId="0" fontId="11" fillId="0" borderId="79" xfId="521" applyBorder="1" applyAlignment="1" applyProtection="1">
      <alignment horizontal="left" vertical="center" wrapText="1"/>
      <protection locked="0" hidden="1"/>
    </xf>
    <xf numFmtId="0" fontId="83" fillId="0" borderId="79" xfId="829" applyBorder="1" applyAlignment="1" applyProtection="1">
      <alignment horizontal="left" vertical="center" wrapText="1"/>
      <protection locked="0" hidden="1"/>
    </xf>
    <xf numFmtId="0" fontId="83" fillId="45" borderId="19" xfId="829" applyFill="1" applyBorder="1" applyAlignment="1" applyProtection="1">
      <alignment horizontal="left" vertical="center" wrapText="1"/>
      <protection locked="0" hidden="1"/>
    </xf>
    <xf numFmtId="0" fontId="83" fillId="0" borderId="51" xfId="829" applyBorder="1" applyAlignment="1" applyProtection="1">
      <alignment wrapText="1"/>
      <protection locked="0"/>
    </xf>
    <xf numFmtId="0" fontId="18" fillId="0" borderId="80" xfId="829" applyFont="1" applyBorder="1" applyAlignment="1" applyProtection="1">
      <alignment horizontal="center" vertical="center" wrapText="1"/>
      <protection hidden="1"/>
    </xf>
    <xf numFmtId="0" fontId="18" fillId="0" borderId="81" xfId="829" applyFont="1" applyBorder="1" applyAlignment="1" applyProtection="1">
      <alignment horizontal="center" vertical="center" wrapText="1"/>
      <protection hidden="1"/>
    </xf>
    <xf numFmtId="0" fontId="18" fillId="0" borderId="82" xfId="829" applyFont="1" applyBorder="1" applyAlignment="1" applyProtection="1">
      <alignment horizontal="center" vertical="center" wrapText="1"/>
      <protection hidden="1"/>
    </xf>
    <xf numFmtId="0" fontId="0" fillId="45" borderId="0" xfId="0" quotePrefix="1" applyFill="1"/>
    <xf numFmtId="0" fontId="117"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9" fillId="0" borderId="20" xfId="828" applyFont="1" applyFill="1" applyBorder="1" applyAlignment="1" applyProtection="1">
      <alignment horizontal="left" vertical="center" wrapText="1"/>
      <protection locked="0"/>
    </xf>
    <xf numFmtId="49" fontId="0" fillId="0" borderId="0" xfId="0" applyNumberFormat="1"/>
    <xf numFmtId="0" fontId="94" fillId="0" borderId="0" xfId="0" applyFont="1" applyAlignment="1">
      <alignment vertical="top"/>
    </xf>
    <xf numFmtId="0" fontId="120" fillId="0" borderId="0" xfId="0" applyFont="1" applyAlignment="1">
      <alignment vertical="top" wrapText="1"/>
    </xf>
    <xf numFmtId="0" fontId="121" fillId="0" borderId="0" xfId="0" applyFont="1" applyAlignment="1">
      <alignment vertical="top" wrapText="1"/>
    </xf>
    <xf numFmtId="0" fontId="122" fillId="0" borderId="0" xfId="829" applyFont="1" applyAlignment="1">
      <alignment vertical="top" wrapText="1"/>
    </xf>
    <xf numFmtId="0" fontId="108" fillId="0" borderId="0" xfId="0" applyFont="1" applyAlignment="1">
      <alignment wrapText="1"/>
    </xf>
    <xf numFmtId="0" fontId="124" fillId="0" borderId="18" xfId="828" applyFont="1" applyBorder="1" applyAlignment="1" applyProtection="1">
      <alignment vertical="center" wrapText="1"/>
      <protection hidden="1"/>
    </xf>
    <xf numFmtId="0" fontId="125" fillId="0" borderId="18" xfId="828" applyFont="1" applyBorder="1" applyAlignment="1" applyProtection="1">
      <alignment vertical="center" wrapText="1"/>
      <protection locked="0"/>
    </xf>
    <xf numFmtId="0" fontId="101" fillId="0" borderId="0" xfId="0" applyFont="1" applyAlignment="1">
      <alignment vertical="top" wrapText="1"/>
    </xf>
    <xf numFmtId="0" fontId="126" fillId="0" borderId="0" xfId="0" applyFont="1"/>
    <xf numFmtId="0" fontId="46" fillId="0" borderId="0" xfId="827" applyFont="1" applyAlignment="1">
      <alignment horizontal="left" vertical="top" wrapText="1"/>
    </xf>
    <xf numFmtId="0" fontId="108" fillId="0" borderId="0" xfId="829" applyFont="1" applyAlignment="1">
      <alignment vertical="top" wrapText="1"/>
    </xf>
    <xf numFmtId="0" fontId="128" fillId="0" borderId="0" xfId="0" applyFont="1" applyAlignment="1">
      <alignment vertical="top" wrapText="1"/>
    </xf>
    <xf numFmtId="0" fontId="130" fillId="0" borderId="0" xfId="0" applyFont="1" applyAlignment="1">
      <alignment vertical="top" wrapText="1"/>
    </xf>
    <xf numFmtId="0" fontId="131" fillId="45" borderId="66" xfId="0" applyFont="1" applyFill="1" applyBorder="1" applyAlignment="1" applyProtection="1">
      <alignment horizontal="left" vertical="center" wrapText="1"/>
      <protection locked="0"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27"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3" fillId="45" borderId="26" xfId="0" applyFont="1" applyFill="1" applyBorder="1" applyAlignment="1" applyProtection="1">
      <alignment horizontal="left" vertic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828" applyFont="1" applyFill="1" applyBorder="1" applyAlignment="1" applyProtection="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828" applyFont="1" applyFill="1" applyBorder="1" applyAlignment="1" applyProtection="1">
      <alignment horizontal="left" vertical="center" wrapText="1"/>
    </xf>
    <xf numFmtId="0" fontId="78" fillId="0" borderId="25" xfId="828" applyFont="1" applyFill="1" applyBorder="1" applyAlignment="1" applyProtection="1">
      <alignment horizontal="left" vertical="center" wrapText="1"/>
    </xf>
    <xf numFmtId="0" fontId="78" fillId="0" borderId="58" xfId="828" applyFont="1" applyFill="1" applyBorder="1" applyAlignment="1" applyProtection="1">
      <alignment horizontal="left" vertical="center" wrapText="1"/>
    </xf>
    <xf numFmtId="0" fontId="18"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9"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8"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9" fillId="82" borderId="56" xfId="828" applyFont="1" applyFill="1" applyBorder="1" applyAlignment="1" applyProtection="1">
      <alignment horizontal="left" vertical="center" wrapText="1"/>
    </xf>
    <xf numFmtId="0" fontId="19" fillId="82" borderId="33" xfId="0" applyFont="1" applyFill="1" applyBorder="1" applyAlignment="1">
      <alignment horizontal="left" vertical="center" wrapText="1"/>
    </xf>
    <xf numFmtId="49" fontId="115" fillId="45" borderId="56" xfId="828" applyNumberForma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0" fontId="18" fillId="45" borderId="25"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left" wrapText="1"/>
      <protection locked="0"/>
    </xf>
    <xf numFmtId="169" fontId="18" fillId="45" borderId="58" xfId="0" applyNumberFormat="1" applyFont="1" applyFill="1" applyBorder="1" applyAlignment="1" applyProtection="1">
      <alignment horizontal="left"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23" fillId="0" borderId="25" xfId="828" applyFont="1" applyFill="1" applyBorder="1" applyAlignment="1" applyProtection="1">
      <alignment horizontal="center" wrapText="1"/>
      <protection hidden="1"/>
    </xf>
    <xf numFmtId="49" fontId="79" fillId="45" borderId="56" xfId="828" applyNumberFormat="1" applyFont="1" applyFill="1" applyBorder="1" applyAlignment="1" applyProtection="1">
      <alignment horizontal="left" vertical="center" wrapText="1"/>
      <protection locked="0"/>
    </xf>
    <xf numFmtId="49" fontId="79" fillId="45" borderId="11" xfId="828" applyNumberFormat="1" applyFont="1" applyFill="1" applyBorder="1" applyAlignment="1" applyProtection="1">
      <alignment horizontal="left" vertical="center" wrapText="1"/>
      <protection locked="0"/>
    </xf>
    <xf numFmtId="49" fontId="79" fillId="45" borderId="33" xfId="828" applyNumberFormat="1" applyFont="1" applyFill="1" applyBorder="1" applyAlignment="1" applyProtection="1">
      <alignment horizontal="left" vertical="center" wrapText="1"/>
      <protection locked="0"/>
    </xf>
    <xf numFmtId="0" fontId="18" fillId="45" borderId="11" xfId="0" applyFont="1" applyFill="1" applyBorder="1" applyAlignment="1" applyProtection="1">
      <alignment horizontal="left" wrapText="1"/>
      <protection hidden="1"/>
    </xf>
    <xf numFmtId="0" fontId="21" fillId="45" borderId="0" xfId="0" applyFont="1" applyFill="1" applyAlignment="1">
      <alignment horizontal="center" wrapText="1"/>
    </xf>
    <xf numFmtId="0" fontId="18" fillId="45" borderId="25" xfId="0" applyFont="1" applyFill="1" applyBorder="1" applyAlignment="1" applyProtection="1">
      <alignment horizontal="center" wrapText="1"/>
      <protection hidden="1"/>
    </xf>
    <xf numFmtId="0" fontId="25" fillId="0" borderId="25" xfId="828" applyFont="1" applyFill="1" applyBorder="1" applyAlignment="1" applyProtection="1">
      <alignment horizontal="center"/>
      <protection hidden="1"/>
    </xf>
    <xf numFmtId="0" fontId="13" fillId="45" borderId="25" xfId="0" applyFont="1" applyFill="1" applyBorder="1" applyAlignment="1" applyProtection="1">
      <alignment horizontal="center" wrapText="1"/>
      <protection hidden="1"/>
    </xf>
    <xf numFmtId="0" fontId="19" fillId="45" borderId="11" xfId="0" applyFont="1" applyFill="1" applyBorder="1" applyAlignment="1">
      <alignment horizontal="center" vertical="center"/>
    </xf>
    <xf numFmtId="0" fontId="115" fillId="45" borderId="56" xfId="828" applyFill="1" applyBorder="1" applyAlignment="1" applyProtection="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9" fillId="0" borderId="0" xfId="0" applyFont="1" applyAlignment="1" applyProtection="1">
      <alignment horizontal="left" vertical="center"/>
      <protection locked="0"/>
    </xf>
    <xf numFmtId="0" fontId="15" fillId="0" borderId="0" xfId="0" applyFont="1" applyAlignment="1" applyProtection="1">
      <alignment horizontal="left" vertical="center" wrapText="1"/>
      <protection locked="0"/>
    </xf>
    <xf numFmtId="0" fontId="26" fillId="0" borderId="0" xfId="828" applyFont="1" applyFill="1" applyBorder="1" applyAlignment="1" applyProtection="1">
      <alignment horizontal="center" vertical="center" wrapText="1"/>
      <protection hidden="1"/>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118" fillId="45" borderId="34" xfId="828" applyFont="1" applyFill="1" applyBorder="1" applyAlignment="1" applyProtection="1">
      <alignment horizontal="center" vertical="center"/>
      <protection locked="0"/>
    </xf>
    <xf numFmtId="0" fontId="118" fillId="45" borderId="0" xfId="828" applyFont="1" applyFill="1" applyBorder="1" applyAlignment="1" applyProtection="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quotePrefix="1" applyFont="1" applyFill="1" applyBorder="1" applyAlignment="1" applyProtection="1">
      <alignment horizontal="center"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6" fillId="0" borderId="75" xfId="829" applyFont="1" applyBorder="1" applyAlignment="1" applyProtection="1">
      <alignment horizontal="left" vertical="top" wrapText="1"/>
      <protection hidden="1"/>
    </xf>
    <xf numFmtId="0" fontId="45" fillId="45" borderId="34" xfId="830" applyFont="1" applyFill="1" applyBorder="1" applyAlignment="1" applyProtection="1">
      <alignment horizontal="center" vertical="center" wrapText="1"/>
      <protection hidden="1"/>
    </xf>
    <xf numFmtId="0" fontId="45" fillId="45" borderId="0" xfId="830" applyFont="1" applyFill="1" applyBorder="1" applyAlignment="1" applyProtection="1">
      <alignment horizontal="center" vertical="center" wrapText="1"/>
      <protection hidden="1"/>
    </xf>
    <xf numFmtId="0" fontId="116" fillId="0" borderId="0" xfId="829" applyFont="1" applyAlignment="1" applyProtection="1">
      <alignment horizontal="left" vertical="top" wrapText="1"/>
      <protection hidden="1"/>
    </xf>
    <xf numFmtId="0" fontId="15" fillId="45" borderId="0" xfId="829" applyFont="1" applyFill="1" applyAlignment="1" applyProtection="1">
      <alignment horizontal="center" wrapText="1"/>
      <protection hidden="1"/>
    </xf>
    <xf numFmtId="0" fontId="15" fillId="45" borderId="30" xfId="829" applyFont="1" applyFill="1" applyBorder="1" applyAlignment="1" applyProtection="1">
      <alignment horizontal="center" wrapText="1"/>
      <protection hidden="1"/>
    </xf>
    <xf numFmtId="0" fontId="23" fillId="45" borderId="0" xfId="828"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2">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2 2 2" xfId="1153" xr:uid="{37174320-389F-4361-956B-CA288E4C9BDE}"/>
    <cellStyle name="20% - Accent1 2 2 3" xfId="1039" xr:uid="{4A0792E0-DADC-484E-88E9-872F7DCA862B}"/>
    <cellStyle name="20% - Accent1 2 3" xfId="712" xr:uid="{EDF434F6-97A8-4C97-92EF-01B4CD7E3E3F}"/>
    <cellStyle name="20% - Accent1 2 3 2" xfId="1106" xr:uid="{5B32E111-F43C-4AB1-8775-975B5838CC3B}"/>
    <cellStyle name="20% - Accent1 2 4" xfId="833" xr:uid="{09567F55-8F13-4238-B6AF-84ABA7D1330F}"/>
    <cellStyle name="20% - Accent1 3" xfId="806" xr:uid="{E07D2041-971E-4110-B638-511848290013}"/>
    <cellStyle name="20% - Accent1 3 2" xfId="1200" xr:uid="{72C6912F-FEDF-4818-AB0C-C8F311FB8EC9}"/>
    <cellStyle name="20% - Accent1 4" xfId="1086" xr:uid="{71280C2E-5FB4-49C9-9F7F-80837876722F}"/>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2 2 2" xfId="1154" xr:uid="{6CBB4124-08E2-4D34-95FD-B1AFB2F9F9FE}"/>
    <cellStyle name="20% - Accent2 2 2 3" xfId="1040" xr:uid="{3DB9A538-72ED-4BEB-BFF0-8290801416AF}"/>
    <cellStyle name="20% - Accent2 2 3" xfId="713" xr:uid="{726E0599-9AC6-4E76-AACC-0FD8436401F4}"/>
    <cellStyle name="20% - Accent2 2 3 2" xfId="1107" xr:uid="{D0E04C26-C451-4F31-9667-E8B9DB66DA3F}"/>
    <cellStyle name="20% - Accent2 2 4" xfId="834" xr:uid="{767C421A-8DEE-4DC5-B45A-9552BE09F6C5}"/>
    <cellStyle name="20% - Accent2 3" xfId="809" xr:uid="{064AEAAD-AF5C-48B4-ADC6-532BE41941B6}"/>
    <cellStyle name="20% - Accent2 3 2" xfId="1203" xr:uid="{B3795A65-342B-49D3-B8AF-A653F1965ED8}"/>
    <cellStyle name="20% - Accent2 4" xfId="1089" xr:uid="{4C221C18-B89D-4880-AD40-D9199582E8C2}"/>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2 2 2" xfId="1155" xr:uid="{7E364197-7D76-491E-A533-27A25A96B199}"/>
    <cellStyle name="20% - Accent3 2 2 3" xfId="1041" xr:uid="{D8B414B9-2329-4395-B273-EAFE835767AB}"/>
    <cellStyle name="20% - Accent3 2 3" xfId="714" xr:uid="{4812A7A9-4CB1-4A98-8F71-CA5406E00B29}"/>
    <cellStyle name="20% - Accent3 2 3 2" xfId="1108" xr:uid="{8A9B566D-19E3-42BB-8636-090594D62DF3}"/>
    <cellStyle name="20% - Accent3 2 4" xfId="835" xr:uid="{445A5095-9707-4B55-99BD-BF066E5A7AF8}"/>
    <cellStyle name="20% - Accent3 3" xfId="812" xr:uid="{76300C5A-1301-4645-AD34-EEB765A6F950}"/>
    <cellStyle name="20% - Accent3 3 2" xfId="1206" xr:uid="{74153C50-A7B8-489B-8086-070416D5BDDF}"/>
    <cellStyle name="20% - Accent3 4" xfId="1092" xr:uid="{AEFC562E-865F-41AE-B4A8-2FCA98293E96}"/>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2 2 2" xfId="1156" xr:uid="{3B264FA8-AA17-4B45-BE23-7FFE8BDF2566}"/>
    <cellStyle name="20% - Accent4 2 2 3" xfId="1042" xr:uid="{028A74AA-060B-4F42-8385-E532E08B50DD}"/>
    <cellStyle name="20% - Accent4 2 3" xfId="715" xr:uid="{3383621A-942D-46EE-B973-A3B99EE61AB1}"/>
    <cellStyle name="20% - Accent4 2 3 2" xfId="1109" xr:uid="{7146ACCB-F7EB-4025-BA9A-17A13E26DACE}"/>
    <cellStyle name="20% - Accent4 2 4" xfId="836" xr:uid="{2A0E6D3A-E977-435F-A73C-EDB43F28004F}"/>
    <cellStyle name="20% - Accent4 3" xfId="815" xr:uid="{EA736B35-E7F4-47B9-9143-A10AFFEBE522}"/>
    <cellStyle name="20% - Accent4 3 2" xfId="1209" xr:uid="{705B9903-E2F2-40E5-8A24-1A4BC47AE5B3}"/>
    <cellStyle name="20% - Accent4 4" xfId="1095" xr:uid="{76391036-D356-41DF-B0D8-A5E87BB517BE}"/>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2 2 2" xfId="1157" xr:uid="{BCEE1770-8754-4FAC-869C-B878EF11514F}"/>
    <cellStyle name="20% - Accent5 2 2 3" xfId="1043" xr:uid="{4CC3CCAD-756D-44BB-93C4-B3C3B4B71836}"/>
    <cellStyle name="20% - Accent5 2 3" xfId="716" xr:uid="{F2773E4A-67B7-442F-AE3C-6D1FD8110717}"/>
    <cellStyle name="20% - Accent5 2 3 2" xfId="1110" xr:uid="{B85CF71E-21E8-47EA-9CFB-09987CEBF0D8}"/>
    <cellStyle name="20% - Accent5 2 4" xfId="837" xr:uid="{7ED416A2-C6D4-454B-B470-AEEA1FF847EB}"/>
    <cellStyle name="20% - Accent5 3" xfId="818" xr:uid="{C358461C-75FF-4C68-90E9-889F2DA229E0}"/>
    <cellStyle name="20% - Accent5 3 2" xfId="1212" xr:uid="{0088E49B-A433-4D3A-AD3A-BBFABCBC87AB}"/>
    <cellStyle name="20% - Accent5 4" xfId="1098" xr:uid="{60ACB3BD-89C4-4CFE-A83E-A1724A382AA6}"/>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2 2 2" xfId="1158" xr:uid="{F78E04E2-5F08-4F20-BB6C-0B98D66B3B6C}"/>
    <cellStyle name="20% - Accent6 2 2 3" xfId="1044" xr:uid="{5151DD50-609D-4CE5-A307-B1840E289F73}"/>
    <cellStyle name="20% - Accent6 2 3" xfId="717" xr:uid="{246579D6-BF2F-40A9-A18D-259D2CE46A13}"/>
    <cellStyle name="20% - Accent6 2 3 2" xfId="1111" xr:uid="{A7F9ABE7-A6BA-468C-9CFF-97399C2F71AD}"/>
    <cellStyle name="20% - Accent6 2 4" xfId="838" xr:uid="{9C25C805-4C56-4847-9620-DF7800F0F7A2}"/>
    <cellStyle name="20% - Accent6 3" xfId="821" xr:uid="{E1CCD2C7-AB9D-4DCA-9D39-BA3D6F3F9C1E}"/>
    <cellStyle name="20% - Accent6 3 2" xfId="1215" xr:uid="{42C8032D-F764-494F-9AEA-554F842C71BD}"/>
    <cellStyle name="20% - Accent6 4" xfId="1101" xr:uid="{83BCADDB-24C9-48E9-9A4B-9FCB61818704}"/>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2 2 2" xfId="1159" xr:uid="{9A0F78D5-73D4-4EF1-A355-2EE74E77F983}"/>
    <cellStyle name="40% - Accent1 2 2 3" xfId="1045" xr:uid="{1241619A-9E11-474F-9D09-774C632D0FC8}"/>
    <cellStyle name="40% - Accent1 2 3" xfId="718" xr:uid="{7602192E-A940-4E7B-8C05-4172C15DC192}"/>
    <cellStyle name="40% - Accent1 2 3 2" xfId="1112" xr:uid="{E95D276B-B5D9-44FF-8248-40F75999A720}"/>
    <cellStyle name="40% - Accent1 2 4" xfId="839" xr:uid="{B3AC1DE3-BFDF-4ADC-8BC8-1F6A54A00EFF}"/>
    <cellStyle name="40% - Accent1 3" xfId="807" xr:uid="{E712ACEB-5301-49DB-B2E6-5B16ADCBC359}"/>
    <cellStyle name="40% - Accent1 3 2" xfId="1201" xr:uid="{9C84189B-9FD9-4F11-B8FE-4D7E816F1BB4}"/>
    <cellStyle name="40% - Accent1 4" xfId="1087" xr:uid="{10819334-04B6-49A3-892D-FE2D4D82D39D}"/>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2 2 2" xfId="1160" xr:uid="{784CE1A4-03BF-4837-8488-20BE8C81F305}"/>
    <cellStyle name="40% - Accent2 2 2 3" xfId="1046" xr:uid="{B0827D81-3D67-41E1-B8AB-9CD8279E45BD}"/>
    <cellStyle name="40% - Accent2 2 3" xfId="719" xr:uid="{ECC936C5-7CFA-4470-85B4-A16CA076444D}"/>
    <cellStyle name="40% - Accent2 2 3 2" xfId="1113" xr:uid="{A8EF0EFE-65A8-47C7-A3C1-B3F4B036A1B0}"/>
    <cellStyle name="40% - Accent2 2 4" xfId="840" xr:uid="{D9A3FEA3-1653-49F6-9E36-C27367B89A39}"/>
    <cellStyle name="40% - Accent2 3" xfId="810" xr:uid="{2E3EE7B5-111B-4405-BD2E-CC001B4530AA}"/>
    <cellStyle name="40% - Accent2 3 2" xfId="1204" xr:uid="{DD62AC6C-15FB-4324-80B0-7DF021F906AB}"/>
    <cellStyle name="40% - Accent2 4" xfId="1090" xr:uid="{6BA4957F-3919-4389-B8C9-1B6BB4CBCAAC}"/>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2 2 2" xfId="1161" xr:uid="{B674C83B-A18A-4D04-B74D-FADA6AA67304}"/>
    <cellStyle name="40% - Accent3 2 2 3" xfId="1047" xr:uid="{1A9EFBA5-55A6-4236-9269-176E29BB9D6D}"/>
    <cellStyle name="40% - Accent3 2 3" xfId="720" xr:uid="{68A01960-68CB-4A65-8F2A-3555359514EE}"/>
    <cellStyle name="40% - Accent3 2 3 2" xfId="1114" xr:uid="{18B9F2F0-1A16-4ECD-A24A-1A955E3BC5F2}"/>
    <cellStyle name="40% - Accent3 2 4" xfId="841" xr:uid="{0739FD00-1DEB-4CCB-A25E-805E503CB448}"/>
    <cellStyle name="40% - Accent3 3" xfId="813" xr:uid="{B98B3D0F-C9EF-4904-8320-2E3FDB09ABA0}"/>
    <cellStyle name="40% - Accent3 3 2" xfId="1207" xr:uid="{7C50437E-8853-4F8A-972D-4FDA88F67044}"/>
    <cellStyle name="40% - Accent3 4" xfId="1093" xr:uid="{3BAC22F8-E2DA-4696-9FCB-768F02D415C2}"/>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2 2 2" xfId="1162" xr:uid="{71851053-032B-462D-9811-846BD0F59A10}"/>
    <cellStyle name="40% - Accent4 2 2 3" xfId="1048" xr:uid="{F1751E11-EC19-4F28-98BB-9FA28BCC1D97}"/>
    <cellStyle name="40% - Accent4 2 3" xfId="721" xr:uid="{39398746-C281-41E1-8871-02ADCEB22D95}"/>
    <cellStyle name="40% - Accent4 2 3 2" xfId="1115" xr:uid="{9D1052A6-3A8A-4181-850E-C04A34DA16EC}"/>
    <cellStyle name="40% - Accent4 2 4" xfId="842" xr:uid="{2DCFE4AC-0D92-4871-B26A-F162984C5914}"/>
    <cellStyle name="40% - Accent4 3" xfId="816" xr:uid="{002D2F10-F915-45DE-902D-725C623ABAA8}"/>
    <cellStyle name="40% - Accent4 3 2" xfId="1210" xr:uid="{985D3C6C-DFF0-4256-A874-5A510B71CD9E}"/>
    <cellStyle name="40% - Accent4 4" xfId="1096" xr:uid="{E4F3FD2D-2AAB-45E0-B003-3DA0EB7C96B3}"/>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2 2 2" xfId="1163" xr:uid="{74529738-84F2-466E-8201-3ED1AD5610FB}"/>
    <cellStyle name="40% - Accent5 2 2 3" xfId="1049" xr:uid="{5D052CC4-C53B-4468-87A5-45D22FFC39C6}"/>
    <cellStyle name="40% - Accent5 2 3" xfId="722" xr:uid="{CA953F1E-E1A8-460D-AEB6-E09AF3BD1B57}"/>
    <cellStyle name="40% - Accent5 2 3 2" xfId="1116" xr:uid="{28A1A6DD-FED2-469C-99C7-604ADE1DA3E4}"/>
    <cellStyle name="40% - Accent5 2 4" xfId="843" xr:uid="{BEFD13F5-65DA-494E-9B14-D8E4B87CDDFA}"/>
    <cellStyle name="40% - Accent5 3" xfId="819" xr:uid="{B9076266-3995-42B0-935D-F96D917DF11C}"/>
    <cellStyle name="40% - Accent5 3 2" xfId="1213" xr:uid="{567EEB83-64A5-41B8-AD51-ACCBE224000F}"/>
    <cellStyle name="40% - Accent5 4" xfId="1099" xr:uid="{D6126A09-99BE-4AB4-AF2D-5924420518C5}"/>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2 2 2" xfId="1164" xr:uid="{49F5BFF7-B677-4E4A-B6F9-3CC6073D9477}"/>
    <cellStyle name="40% - Accent6 2 2 3" xfId="1050" xr:uid="{A45892BD-DA12-44F1-B651-34BB8C4FF012}"/>
    <cellStyle name="40% - Accent6 2 3" xfId="723" xr:uid="{B6857997-485B-4538-90C6-5CB51162ACA4}"/>
    <cellStyle name="40% - Accent6 2 3 2" xfId="1117" xr:uid="{A10E281C-6AFC-4C6E-85B0-C0BD389C0B21}"/>
    <cellStyle name="40% - Accent6 2 4" xfId="844" xr:uid="{099A3D45-57CF-49CD-867E-5784A3E94AEF}"/>
    <cellStyle name="40% - Accent6 3" xfId="822" xr:uid="{FA95F09F-3E91-4EB4-9DEC-F6F55103A9B7}"/>
    <cellStyle name="40% - Accent6 3 2" xfId="1216" xr:uid="{80FA8F06-EC7F-44B1-8364-F3DFF7FB756E}"/>
    <cellStyle name="40% - Accent6 4" xfId="1102" xr:uid="{0EAFA695-594F-436E-9F52-4F9F378E1DAB}"/>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1 3 2" xfId="1202" xr:uid="{12AFB4E6-56E3-4798-BFF4-7FEEEF2CB264}"/>
    <cellStyle name="60% - Accent1 4" xfId="1088" xr:uid="{FD302884-3FBC-4574-B94D-EC049AF7395A}"/>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2 3 2" xfId="1205" xr:uid="{05EC0EE3-C59A-446C-8F97-A73A49EFE36A}"/>
    <cellStyle name="60% - Accent2 4" xfId="1091" xr:uid="{BEF9BD43-8498-43E2-983B-88560DEAEFD9}"/>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3 3 2" xfId="1208" xr:uid="{2A3B594D-797D-44A8-85E5-62C5A05A1FFD}"/>
    <cellStyle name="60% - Accent3 4" xfId="1094" xr:uid="{480943B2-EC27-470B-B7B7-504256AB1428}"/>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4 3 2" xfId="1211" xr:uid="{26D4BFCB-68AF-4463-B3CD-53ACB2DB64C3}"/>
    <cellStyle name="60% - Accent4 4" xfId="1097" xr:uid="{F0C11E4E-0C52-4EF0-B096-264415C4C818}"/>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5 3 2" xfId="1214" xr:uid="{C14CFDE1-1DCB-4F5D-A888-E7FB98FB2C83}"/>
    <cellStyle name="60% - Accent5 4" xfId="1100" xr:uid="{B89F7781-A74B-47A7-8785-1FD23C1964F0}"/>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60% - Accent6 3 2" xfId="1217" xr:uid="{7264CE24-FC09-44DA-B3AD-5BB09B4EA26E}"/>
    <cellStyle name="60% - Accent6 4" xfId="1103" xr:uid="{40ECF069-5DFA-4E92-91E1-B11F48725B40}"/>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2 2" xfId="845" xr:uid="{921D8AA8-ECC9-4203-B72E-0388B048A027}"/>
    <cellStyle name="Comma [0] 3" xfId="35" xr:uid="{00000000-0005-0000-0000-000056000000}"/>
    <cellStyle name="Comma [0] 3 2" xfId="846" xr:uid="{67EC1C5F-79BC-427C-B88B-7158A69421EF}"/>
    <cellStyle name="Comma [0] 4" xfId="36" xr:uid="{00000000-0005-0000-0000-000057000000}"/>
    <cellStyle name="Comma [0] 5" xfId="832" xr:uid="{94C276E6-7B3D-4B5F-9C88-1A12A03AD782}"/>
    <cellStyle name="Comma 10" xfId="37" xr:uid="{00000000-0005-0000-0000-000058000000}"/>
    <cellStyle name="Comma 10 2" xfId="847" xr:uid="{7A585558-98D4-485A-BACE-99AD565E7E9B}"/>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8" xr:uid="{32E61FFB-D8B4-4D83-9E49-E96C41E4D106}"/>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9" xr:uid="{8517803F-8020-4C0E-893F-A5E1E74DDA63}"/>
    <cellStyle name="Comma 117" xfId="56" xr:uid="{00000000-0005-0000-0000-00006B000000}"/>
    <cellStyle name="Comma 117 2" xfId="850" xr:uid="{BB8C9638-BA4B-4C4F-96D6-37EF0A584378}"/>
    <cellStyle name="Comma 118" xfId="57" xr:uid="{00000000-0005-0000-0000-00006C000000}"/>
    <cellStyle name="Comma 118 2" xfId="851" xr:uid="{3E9FA82A-A72C-41F1-AE0D-F9B314BE00BA}"/>
    <cellStyle name="Comma 119" xfId="58" xr:uid="{00000000-0005-0000-0000-00006D000000}"/>
    <cellStyle name="Comma 119 2" xfId="852" xr:uid="{BB45383C-1ACE-44DB-990F-D1218F8680D2}"/>
    <cellStyle name="Comma 12" xfId="59" xr:uid="{00000000-0005-0000-0000-00006E000000}"/>
    <cellStyle name="Comma 12 2" xfId="853" xr:uid="{EA6AF67B-DCC3-4838-BE18-752145E12764}"/>
    <cellStyle name="Comma 120" xfId="60" xr:uid="{00000000-0005-0000-0000-00006F000000}"/>
    <cellStyle name="Comma 120 2" xfId="854" xr:uid="{47E13937-BFF1-45B4-87E3-1659A7EC73B5}"/>
    <cellStyle name="Comma 121" xfId="61" xr:uid="{00000000-0005-0000-0000-000070000000}"/>
    <cellStyle name="Comma 121 2" xfId="855" xr:uid="{87102C20-86FF-41C1-AE68-B68571BCE805}"/>
    <cellStyle name="Comma 122" xfId="62" xr:uid="{00000000-0005-0000-0000-000071000000}"/>
    <cellStyle name="Comma 122 2" xfId="856" xr:uid="{0E743E26-B440-4636-B727-7A9AABA6F6C0}"/>
    <cellStyle name="Comma 123" xfId="63" xr:uid="{00000000-0005-0000-0000-000072000000}"/>
    <cellStyle name="Comma 123 2" xfId="857" xr:uid="{9F9E581B-EFD8-4D14-88F6-94DB250801D8}"/>
    <cellStyle name="Comma 124" xfId="64" xr:uid="{00000000-0005-0000-0000-000073000000}"/>
    <cellStyle name="Comma 124 2" xfId="858" xr:uid="{1267DA80-5127-4207-9CC5-7A4461EE31C2}"/>
    <cellStyle name="Comma 125" xfId="65" xr:uid="{00000000-0005-0000-0000-000074000000}"/>
    <cellStyle name="Comma 125 2" xfId="859" xr:uid="{0306480A-ABEF-4BE1-B41F-79C5DDD628B6}"/>
    <cellStyle name="Comma 126" xfId="66" xr:uid="{00000000-0005-0000-0000-000075000000}"/>
    <cellStyle name="Comma 126 2" xfId="860" xr:uid="{E25029B3-832F-4C9A-B961-0B19017FA52E}"/>
    <cellStyle name="Comma 127" xfId="67" xr:uid="{00000000-0005-0000-0000-000076000000}"/>
    <cellStyle name="Comma 127 2" xfId="861" xr:uid="{B62C480A-9D1E-4F98-9B59-96EA4315DAAD}"/>
    <cellStyle name="Comma 128" xfId="68" xr:uid="{00000000-0005-0000-0000-000077000000}"/>
    <cellStyle name="Comma 128 2" xfId="862" xr:uid="{8C29FBCC-8128-47E1-B1C4-FB0CC456B55A}"/>
    <cellStyle name="Comma 129" xfId="69" xr:uid="{00000000-0005-0000-0000-000078000000}"/>
    <cellStyle name="Comma 129 2" xfId="863" xr:uid="{CB3E24D9-794C-49B2-86EB-7D53850FF250}"/>
    <cellStyle name="Comma 13" xfId="70" xr:uid="{00000000-0005-0000-0000-000079000000}"/>
    <cellStyle name="Comma 13 2" xfId="864" xr:uid="{9470630B-CF84-4A8B-B42A-569B6724F96D}"/>
    <cellStyle name="Comma 130" xfId="71" xr:uid="{00000000-0005-0000-0000-00007A000000}"/>
    <cellStyle name="Comma 130 2" xfId="865" xr:uid="{4E91380A-0C61-4FA3-853F-C0E58CF63717}"/>
    <cellStyle name="Comma 131" xfId="72" xr:uid="{00000000-0005-0000-0000-00007B000000}"/>
    <cellStyle name="Comma 131 2" xfId="866" xr:uid="{2335AACC-F5FC-408E-8428-65BA7B21623A}"/>
    <cellStyle name="Comma 132" xfId="73" xr:uid="{00000000-0005-0000-0000-00007C000000}"/>
    <cellStyle name="Comma 132 2" xfId="867" xr:uid="{60F08077-045F-42DB-B517-52135EF6E4F5}"/>
    <cellStyle name="Comma 133" xfId="74" xr:uid="{00000000-0005-0000-0000-00007D000000}"/>
    <cellStyle name="Comma 133 2" xfId="868" xr:uid="{3B46C372-9665-4D88-9ACE-185F9CB28BB5}"/>
    <cellStyle name="Comma 134" xfId="75" xr:uid="{00000000-0005-0000-0000-00007E000000}"/>
    <cellStyle name="Comma 134 2" xfId="869" xr:uid="{D70F22EE-C6BE-4FD9-B9E8-B8404AD62C12}"/>
    <cellStyle name="Comma 135" xfId="76" xr:uid="{00000000-0005-0000-0000-00007F000000}"/>
    <cellStyle name="Comma 135 2" xfId="870" xr:uid="{0F2B7696-7878-485E-86B4-23B1D3C533B5}"/>
    <cellStyle name="Comma 136" xfId="77" xr:uid="{00000000-0005-0000-0000-000080000000}"/>
    <cellStyle name="Comma 136 2" xfId="871" xr:uid="{FEDE355B-71E5-4F1D-86F6-F00FC51FFBFE}"/>
    <cellStyle name="Comma 137" xfId="78" xr:uid="{00000000-0005-0000-0000-000081000000}"/>
    <cellStyle name="Comma 137 2" xfId="872" xr:uid="{1CB84FF1-B497-464F-BD66-758CA570A4BD}"/>
    <cellStyle name="Comma 138" xfId="79" xr:uid="{00000000-0005-0000-0000-000082000000}"/>
    <cellStyle name="Comma 138 2" xfId="873" xr:uid="{DD9B3559-2C5C-490B-9DFB-DC5175059EAC}"/>
    <cellStyle name="Comma 139" xfId="80" xr:uid="{00000000-0005-0000-0000-000083000000}"/>
    <cellStyle name="Comma 14" xfId="81" xr:uid="{00000000-0005-0000-0000-000084000000}"/>
    <cellStyle name="Comma 14 2" xfId="874" xr:uid="{0606F29B-F18A-41F7-AD11-4C3CD865D40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5" xr:uid="{82B5B76E-B2BD-4E53-9F22-ACC227058C67}"/>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6" xr:uid="{3F649ECB-18A9-4321-876F-1DD84DBA4F86}"/>
    <cellStyle name="Comma 160" xfId="104" xr:uid="{00000000-0005-0000-0000-00009B000000}"/>
    <cellStyle name="Comma 160 2" xfId="877" xr:uid="{CE524015-7477-4CDB-B3A4-7F713FC55FED}"/>
    <cellStyle name="Comma 161" xfId="105" xr:uid="{00000000-0005-0000-0000-00009C000000}"/>
    <cellStyle name="Comma 161 2" xfId="878" xr:uid="{30B306C9-6C5C-4E19-B9DD-F3C5182E111D}"/>
    <cellStyle name="Comma 162" xfId="106" xr:uid="{00000000-0005-0000-0000-00009D000000}"/>
    <cellStyle name="Comma 162 2" xfId="879" xr:uid="{04ADC600-87BE-4391-B87F-B69179258CB1}"/>
    <cellStyle name="Comma 163" xfId="107" xr:uid="{00000000-0005-0000-0000-00009E000000}"/>
    <cellStyle name="Comma 163 2" xfId="880" xr:uid="{5162F5C0-8D54-423A-BE91-AEDDBE8FCA62}"/>
    <cellStyle name="Comma 164" xfId="108" xr:uid="{00000000-0005-0000-0000-00009F000000}"/>
    <cellStyle name="Comma 164 2" xfId="881" xr:uid="{E08B2FAE-903F-461B-9F1D-3821D32264B5}"/>
    <cellStyle name="Comma 165" xfId="109" xr:uid="{00000000-0005-0000-0000-0000A0000000}"/>
    <cellStyle name="Comma 165 2" xfId="882" xr:uid="{75C3E790-B0A7-41D3-8FCA-D65BF587BC89}"/>
    <cellStyle name="Comma 166" xfId="110" xr:uid="{00000000-0005-0000-0000-0000A1000000}"/>
    <cellStyle name="Comma 166 2" xfId="883" xr:uid="{33311172-94BC-4AD1-AE65-6A541194A13F}"/>
    <cellStyle name="Comma 167" xfId="111" xr:uid="{00000000-0005-0000-0000-0000A2000000}"/>
    <cellStyle name="Comma 167 2" xfId="884" xr:uid="{18A1A10D-5A2E-412D-9347-73778A3595FE}"/>
    <cellStyle name="Comma 168" xfId="112" xr:uid="{00000000-0005-0000-0000-0000A3000000}"/>
    <cellStyle name="Comma 168 2" xfId="885" xr:uid="{B47BC89B-6694-48CE-B87D-AD816BE92D8B}"/>
    <cellStyle name="Comma 169" xfId="113" xr:uid="{00000000-0005-0000-0000-0000A4000000}"/>
    <cellStyle name="Comma 169 2" xfId="886" xr:uid="{A2B595C5-3C99-4B81-B9C4-66885D22EC8A}"/>
    <cellStyle name="Comma 17" xfId="114" xr:uid="{00000000-0005-0000-0000-0000A5000000}"/>
    <cellStyle name="Comma 17 2" xfId="887" xr:uid="{80252266-D17F-477C-BDB3-C6FCD5D3AB27}"/>
    <cellStyle name="Comma 170" xfId="115" xr:uid="{00000000-0005-0000-0000-0000A6000000}"/>
    <cellStyle name="Comma 170 2" xfId="888" xr:uid="{AAE338AF-4EAA-47F6-B74E-8BAE71C22101}"/>
    <cellStyle name="Comma 171" xfId="116" xr:uid="{00000000-0005-0000-0000-0000A7000000}"/>
    <cellStyle name="Comma 171 2" xfId="889" xr:uid="{47DC77EF-05C3-4ABD-BADD-6A7B7404720E}"/>
    <cellStyle name="Comma 172" xfId="117" xr:uid="{00000000-0005-0000-0000-0000A8000000}"/>
    <cellStyle name="Comma 172 2" xfId="890" xr:uid="{3FF42B1E-66E9-473D-A8CE-E4FCF85C1D2A}"/>
    <cellStyle name="Comma 173" xfId="118" xr:uid="{00000000-0005-0000-0000-0000A9000000}"/>
    <cellStyle name="Comma 173 2" xfId="891" xr:uid="{04365CA6-D732-47FD-9375-3832F4080A8A}"/>
    <cellStyle name="Comma 174" xfId="119" xr:uid="{00000000-0005-0000-0000-0000AA000000}"/>
    <cellStyle name="Comma 174 2" xfId="892" xr:uid="{A94E98CD-612A-4FE0-A9C7-CA5C6AA2D8C5}"/>
    <cellStyle name="Comma 175" xfId="120" xr:uid="{00000000-0005-0000-0000-0000AB000000}"/>
    <cellStyle name="Comma 175 2" xfId="893" xr:uid="{1555D3F3-0EFB-4F99-BEE6-862DB138309F}"/>
    <cellStyle name="Comma 176" xfId="121" xr:uid="{00000000-0005-0000-0000-0000AC000000}"/>
    <cellStyle name="Comma 176 2" xfId="894" xr:uid="{9463D03E-FE3B-4E1B-9582-A1DB4B5BF6F3}"/>
    <cellStyle name="Comma 177" xfId="122" xr:uid="{00000000-0005-0000-0000-0000AD000000}"/>
    <cellStyle name="Comma 177 2" xfId="895" xr:uid="{E17FBEB8-4812-405A-AC46-B84147D85A55}"/>
    <cellStyle name="Comma 178" xfId="123" xr:uid="{00000000-0005-0000-0000-0000AE000000}"/>
    <cellStyle name="Comma 178 2" xfId="896" xr:uid="{0EDCC2DA-AADA-4CA2-9447-C91089D13C03}"/>
    <cellStyle name="Comma 179" xfId="124" xr:uid="{00000000-0005-0000-0000-0000AF000000}"/>
    <cellStyle name="Comma 179 2" xfId="897" xr:uid="{195B6777-0AEA-496B-AA85-9BC86EFF1033}"/>
    <cellStyle name="Comma 18" xfId="125" xr:uid="{00000000-0005-0000-0000-0000B0000000}"/>
    <cellStyle name="Comma 18 2" xfId="898" xr:uid="{491539B5-4603-4DC5-8FC3-49F8A5B4AB7A}"/>
    <cellStyle name="Comma 180" xfId="126" xr:uid="{00000000-0005-0000-0000-0000B1000000}"/>
    <cellStyle name="Comma 180 2" xfId="899" xr:uid="{BB1BB01D-C19A-4ECA-941C-BB66AE64FC63}"/>
    <cellStyle name="Comma 181" xfId="127" xr:uid="{00000000-0005-0000-0000-0000B2000000}"/>
    <cellStyle name="Comma 181 2" xfId="900" xr:uid="{144A292E-601E-4F1A-AD66-7E746C1FE43C}"/>
    <cellStyle name="Comma 182" xfId="128" xr:uid="{00000000-0005-0000-0000-0000B3000000}"/>
    <cellStyle name="Comma 182 2" xfId="901" xr:uid="{64FA9D0A-2593-44B3-A8E8-AE73C49290C7}"/>
    <cellStyle name="Comma 183" xfId="129" xr:uid="{00000000-0005-0000-0000-0000B4000000}"/>
    <cellStyle name="Comma 183 2" xfId="902" xr:uid="{539F9A61-62D9-4441-8964-3818DE6BFA62}"/>
    <cellStyle name="Comma 184" xfId="130" xr:uid="{00000000-0005-0000-0000-0000B5000000}"/>
    <cellStyle name="Comma 184 2" xfId="903" xr:uid="{E35AB932-9D6E-420A-9C79-E1CA2AF75AB3}"/>
    <cellStyle name="Comma 185" xfId="131" xr:uid="{00000000-0005-0000-0000-0000B6000000}"/>
    <cellStyle name="Comma 185 2" xfId="904" xr:uid="{8F13AF73-8D52-44E4-AD28-32CEF3BB6CB9}"/>
    <cellStyle name="Comma 186" xfId="132" xr:uid="{00000000-0005-0000-0000-0000B7000000}"/>
    <cellStyle name="Comma 186 2" xfId="905" xr:uid="{4132CB1F-164E-4E5A-8B6C-DD1CAE54235B}"/>
    <cellStyle name="Comma 187" xfId="133" xr:uid="{00000000-0005-0000-0000-0000B8000000}"/>
    <cellStyle name="Comma 187 2" xfId="906" xr:uid="{896361CF-889C-4721-86C6-6583739F0BA5}"/>
    <cellStyle name="Comma 188" xfId="134" xr:uid="{00000000-0005-0000-0000-0000B9000000}"/>
    <cellStyle name="Comma 188 2" xfId="907" xr:uid="{B105BB55-6702-415A-8B01-088365F13833}"/>
    <cellStyle name="Comma 189" xfId="135" xr:uid="{00000000-0005-0000-0000-0000BA000000}"/>
    <cellStyle name="Comma 189 2" xfId="908" xr:uid="{7D674E26-68E4-4C07-964E-82490A340324}"/>
    <cellStyle name="Comma 19" xfId="136" xr:uid="{00000000-0005-0000-0000-0000BB000000}"/>
    <cellStyle name="Comma 19 2" xfId="909" xr:uid="{867CFE8A-E2B0-40BA-B896-EC91B523C096}"/>
    <cellStyle name="Comma 190" xfId="137" xr:uid="{00000000-0005-0000-0000-0000BC000000}"/>
    <cellStyle name="Comma 190 2" xfId="910" xr:uid="{D97A09F9-A538-43B9-A9FC-810B7357D358}"/>
    <cellStyle name="Comma 191" xfId="138" xr:uid="{00000000-0005-0000-0000-0000BD000000}"/>
    <cellStyle name="Comma 191 2" xfId="911" xr:uid="{7F4E7143-D85D-4400-B4DF-91E0BF2EB649}"/>
    <cellStyle name="Comma 192" xfId="139" xr:uid="{00000000-0005-0000-0000-0000BE000000}"/>
    <cellStyle name="Comma 192 2" xfId="912" xr:uid="{972E3B5C-9ED9-4599-A700-FC1668C4062E}"/>
    <cellStyle name="Comma 193" xfId="140" xr:uid="{00000000-0005-0000-0000-0000BF000000}"/>
    <cellStyle name="Comma 193 2" xfId="913" xr:uid="{7EE9D9A8-E5BD-4BD9-BFDE-D2DF9D965DBB}"/>
    <cellStyle name="Comma 194" xfId="141" xr:uid="{00000000-0005-0000-0000-0000C0000000}"/>
    <cellStyle name="Comma 194 2" xfId="914" xr:uid="{1F4F092B-F17D-4575-B907-C0577DC733AD}"/>
    <cellStyle name="Comma 195" xfId="142" xr:uid="{00000000-0005-0000-0000-0000C1000000}"/>
    <cellStyle name="Comma 195 2" xfId="915" xr:uid="{1DC97508-36B9-44F0-95BA-D2A42B62F12B}"/>
    <cellStyle name="Comma 196" xfId="143" xr:uid="{00000000-0005-0000-0000-0000C2000000}"/>
    <cellStyle name="Comma 196 2" xfId="916" xr:uid="{15501B1F-5ABE-47FC-B0E8-6F0A7C099D84}"/>
    <cellStyle name="Comma 197" xfId="144" xr:uid="{00000000-0005-0000-0000-0000C3000000}"/>
    <cellStyle name="Comma 197 2" xfId="917" xr:uid="{67991093-EEBF-40DD-99C8-3A292C121BD9}"/>
    <cellStyle name="Comma 198" xfId="145" xr:uid="{00000000-0005-0000-0000-0000C4000000}"/>
    <cellStyle name="Comma 198 2" xfId="918" xr:uid="{F11AEABC-941D-4005-9DF7-0993C492303D}"/>
    <cellStyle name="Comma 199" xfId="146" xr:uid="{00000000-0005-0000-0000-0000C5000000}"/>
    <cellStyle name="Comma 199 2" xfId="919" xr:uid="{9109FB4D-A159-4FBA-92A7-69B71A24DA8E}"/>
    <cellStyle name="Comma 2" xfId="147" xr:uid="{00000000-0005-0000-0000-0000C6000000}"/>
    <cellStyle name="Comma 2 2" xfId="920" xr:uid="{950FF54E-907E-4A66-87A5-A559D051EE78}"/>
    <cellStyle name="Comma 20" xfId="148" xr:uid="{00000000-0005-0000-0000-0000C7000000}"/>
    <cellStyle name="Comma 20 2" xfId="921" xr:uid="{5EF3E30D-8527-477D-9FA5-FA5D6937B071}"/>
    <cellStyle name="Comma 200" xfId="149" xr:uid="{00000000-0005-0000-0000-0000C8000000}"/>
    <cellStyle name="Comma 200 2" xfId="922" xr:uid="{D4D4FE57-19BE-4F7E-80C9-93DCAF23A423}"/>
    <cellStyle name="Comma 201" xfId="150" xr:uid="{00000000-0005-0000-0000-0000C9000000}"/>
    <cellStyle name="Comma 201 2" xfId="923" xr:uid="{9E5EB446-66A1-43B4-8BE6-2C9DEDBB856B}"/>
    <cellStyle name="Comma 202" xfId="151" xr:uid="{00000000-0005-0000-0000-0000CA000000}"/>
    <cellStyle name="Comma 202 2" xfId="924" xr:uid="{465AAD78-01FF-4249-935D-AA6769928A8E}"/>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5" xr:uid="{5CDECE1D-241A-48E8-853E-9D16F8A535BF}"/>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6" xr:uid="{70DEBE62-CB40-4FDB-9901-8D919D6B64B5}"/>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1" xr:uid="{7DE7B27F-133F-4CD8-ABD3-1A4CAFEE4A3A}"/>
    <cellStyle name="Comma 23" xfId="175" xr:uid="{00000000-0005-0000-0000-0000E2000000}"/>
    <cellStyle name="Comma 23 2" xfId="927" xr:uid="{883A7E13-AF93-4BF5-AA4A-EF1F5B93F061}"/>
    <cellStyle name="Comma 24" xfId="176" xr:uid="{00000000-0005-0000-0000-0000E3000000}"/>
    <cellStyle name="Comma 24 2" xfId="928" xr:uid="{508AC8D0-2E62-4389-A7B9-EB35A608CFED}"/>
    <cellStyle name="Comma 25" xfId="177" xr:uid="{00000000-0005-0000-0000-0000E4000000}"/>
    <cellStyle name="Comma 25 2" xfId="929" xr:uid="{F5060538-DF11-464A-8B36-ECA3591E920E}"/>
    <cellStyle name="Comma 26" xfId="178" xr:uid="{00000000-0005-0000-0000-0000E5000000}"/>
    <cellStyle name="Comma 26 2" xfId="930" xr:uid="{497255D4-5D33-4F7C-A0D7-B21D4AD411A8}"/>
    <cellStyle name="Comma 27" xfId="179" xr:uid="{00000000-0005-0000-0000-0000E6000000}"/>
    <cellStyle name="Comma 27 2" xfId="931" xr:uid="{955462B2-705E-401A-AA43-AC66B4CAFD93}"/>
    <cellStyle name="Comma 28" xfId="180" xr:uid="{00000000-0005-0000-0000-0000E7000000}"/>
    <cellStyle name="Comma 28 2" xfId="932" xr:uid="{43F9E882-1F23-4CA8-9D99-F168B7A30297}"/>
    <cellStyle name="Comma 29" xfId="181" xr:uid="{00000000-0005-0000-0000-0000E8000000}"/>
    <cellStyle name="Comma 29 2" xfId="933" xr:uid="{2CD67C27-D54E-4161-A3EF-D4781643A4F3}"/>
    <cellStyle name="Comma 3" xfId="182" xr:uid="{00000000-0005-0000-0000-0000E9000000}"/>
    <cellStyle name="Comma 3 2" xfId="934" xr:uid="{1EE1E2EF-0D96-410D-BC0D-0534B30E37FF}"/>
    <cellStyle name="Comma 30" xfId="183" xr:uid="{00000000-0005-0000-0000-0000EA000000}"/>
    <cellStyle name="Comma 30 2" xfId="935" xr:uid="{29546B27-487A-44AA-9F28-706837D9F6E6}"/>
    <cellStyle name="Comma 31" xfId="184" xr:uid="{00000000-0005-0000-0000-0000EB000000}"/>
    <cellStyle name="Comma 31 2" xfId="936" xr:uid="{D5B02504-34ED-4544-9826-E0C7C6634D23}"/>
    <cellStyle name="Comma 32" xfId="185" xr:uid="{00000000-0005-0000-0000-0000EC000000}"/>
    <cellStyle name="Comma 32 2" xfId="937" xr:uid="{C5A0463F-6E09-42F6-B5AE-DB502FA0A551}"/>
    <cellStyle name="Comma 33" xfId="186" xr:uid="{00000000-0005-0000-0000-0000ED000000}"/>
    <cellStyle name="Comma 33 2" xfId="938" xr:uid="{E5AC4027-057F-4E15-B8C7-1EC51F5F5149}"/>
    <cellStyle name="Comma 34" xfId="187" xr:uid="{00000000-0005-0000-0000-0000EE000000}"/>
    <cellStyle name="Comma 34 2" xfId="939" xr:uid="{CA779245-8FC2-402B-BB41-F95AC6532FB6}"/>
    <cellStyle name="Comma 35" xfId="188" xr:uid="{00000000-0005-0000-0000-0000EF000000}"/>
    <cellStyle name="Comma 35 2" xfId="940" xr:uid="{74D1F98A-E1D7-4092-8981-D56511BDA39F}"/>
    <cellStyle name="Comma 36" xfId="189" xr:uid="{00000000-0005-0000-0000-0000F0000000}"/>
    <cellStyle name="Comma 36 2" xfId="941" xr:uid="{364DDB80-305A-451F-A53C-E35CA9A6D8E9}"/>
    <cellStyle name="Comma 37" xfId="190" xr:uid="{00000000-0005-0000-0000-0000F1000000}"/>
    <cellStyle name="Comma 37 2" xfId="942" xr:uid="{9DF93CAF-6B74-4D50-BFFA-421F3C4EC383}"/>
    <cellStyle name="Comma 38" xfId="191" xr:uid="{00000000-0005-0000-0000-0000F2000000}"/>
    <cellStyle name="Comma 38 2" xfId="943" xr:uid="{DD92CAE0-4922-4D39-B7EC-9E2AE1561E36}"/>
    <cellStyle name="Comma 39" xfId="192" xr:uid="{00000000-0005-0000-0000-0000F3000000}"/>
    <cellStyle name="Comma 39 2" xfId="944" xr:uid="{8476E1A1-15DF-40A2-BCF9-FCFA3E3D9247}"/>
    <cellStyle name="Comma 4" xfId="193" xr:uid="{00000000-0005-0000-0000-0000F4000000}"/>
    <cellStyle name="Comma 4 2" xfId="945" xr:uid="{767B8EA8-B176-42B3-B8FB-D07132459FB1}"/>
    <cellStyle name="Comma 40" xfId="194" xr:uid="{00000000-0005-0000-0000-0000F5000000}"/>
    <cellStyle name="Comma 40 2" xfId="946" xr:uid="{55BBB8CF-9369-46F4-A086-299F9D66C08E}"/>
    <cellStyle name="Comma 41" xfId="195" xr:uid="{00000000-0005-0000-0000-0000F6000000}"/>
    <cellStyle name="Comma 41 2" xfId="947" xr:uid="{838C37E9-E791-40F7-9EB9-119510B27216}"/>
    <cellStyle name="Comma 42" xfId="196" xr:uid="{00000000-0005-0000-0000-0000F7000000}"/>
    <cellStyle name="Comma 42 2" xfId="948" xr:uid="{BCCB6386-6FCD-430F-86F1-830575C03931}"/>
    <cellStyle name="Comma 43" xfId="197" xr:uid="{00000000-0005-0000-0000-0000F8000000}"/>
    <cellStyle name="Comma 43 2" xfId="949" xr:uid="{7B4221D8-BACA-4C8A-A63B-BDB1AA7C2D1D}"/>
    <cellStyle name="Comma 44" xfId="198" xr:uid="{00000000-0005-0000-0000-0000F9000000}"/>
    <cellStyle name="Comma 44 2" xfId="950" xr:uid="{69B9EDBD-2235-423A-83EC-2D7027A3AB92}"/>
    <cellStyle name="Comma 45" xfId="199" xr:uid="{00000000-0005-0000-0000-0000FA000000}"/>
    <cellStyle name="Comma 45 2" xfId="951" xr:uid="{FD217698-5379-43FA-A005-9733B48012B2}"/>
    <cellStyle name="Comma 46" xfId="200" xr:uid="{00000000-0005-0000-0000-0000FB000000}"/>
    <cellStyle name="Comma 46 2" xfId="952" xr:uid="{A748D28A-E2B4-4663-9E71-422C1AFA7D6B}"/>
    <cellStyle name="Comma 47" xfId="201" xr:uid="{00000000-0005-0000-0000-0000FC000000}"/>
    <cellStyle name="Comma 47 2" xfId="953" xr:uid="{D13EF14D-2030-4E63-89EF-9C047D2E9538}"/>
    <cellStyle name="Comma 48" xfId="202" xr:uid="{00000000-0005-0000-0000-0000FD000000}"/>
    <cellStyle name="Comma 48 2" xfId="954" xr:uid="{0BE3402A-4076-42C2-AC66-4F7B77CB004B}"/>
    <cellStyle name="Comma 49" xfId="203" xr:uid="{00000000-0005-0000-0000-0000FE000000}"/>
    <cellStyle name="Comma 49 2" xfId="955" xr:uid="{D04B0276-C654-4FD2-9B41-4F1E58F83D5B}"/>
    <cellStyle name="Comma 5" xfId="204" xr:uid="{00000000-0005-0000-0000-0000FF000000}"/>
    <cellStyle name="Comma 5 2" xfId="956" xr:uid="{FFB491B3-8535-4926-BD9F-06AAD20F77CE}"/>
    <cellStyle name="Comma 50" xfId="205" xr:uid="{00000000-0005-0000-0000-000000010000}"/>
    <cellStyle name="Comma 50 2" xfId="957" xr:uid="{B5984FD2-565C-4E74-B4AF-D7D821455709}"/>
    <cellStyle name="Comma 51" xfId="206" xr:uid="{00000000-0005-0000-0000-000001010000}"/>
    <cellStyle name="Comma 51 2" xfId="958" xr:uid="{53113803-8CE5-4C4E-BFF8-EF6DC57DE90B}"/>
    <cellStyle name="Comma 52" xfId="207" xr:uid="{00000000-0005-0000-0000-000002010000}"/>
    <cellStyle name="Comma 52 2" xfId="959" xr:uid="{F7116958-9C68-4640-9C49-C1E63A3FE385}"/>
    <cellStyle name="Comma 53" xfId="208" xr:uid="{00000000-0005-0000-0000-000003010000}"/>
    <cellStyle name="Comma 53 2" xfId="960" xr:uid="{B142A209-A1CB-48D0-B15E-86AE736DA437}"/>
    <cellStyle name="Comma 54" xfId="209" xr:uid="{00000000-0005-0000-0000-000004010000}"/>
    <cellStyle name="Comma 54 2" xfId="961" xr:uid="{A42E57B5-5D96-4C58-BBB0-C3B4E33955D0}"/>
    <cellStyle name="Comma 55" xfId="210" xr:uid="{00000000-0005-0000-0000-000005010000}"/>
    <cellStyle name="Comma 55 2" xfId="962" xr:uid="{C59481FE-BFBB-4E3D-A5E8-78D335DB410D}"/>
    <cellStyle name="Comma 56" xfId="211" xr:uid="{00000000-0005-0000-0000-000006010000}"/>
    <cellStyle name="Comma 56 2" xfId="963" xr:uid="{290E085C-5F41-491D-9401-F093DAD4C42C}"/>
    <cellStyle name="Comma 57" xfId="212" xr:uid="{00000000-0005-0000-0000-000007010000}"/>
    <cellStyle name="Comma 57 2" xfId="964" xr:uid="{5697907F-A041-4C08-8A9A-675A883042AD}"/>
    <cellStyle name="Comma 58" xfId="213" xr:uid="{00000000-0005-0000-0000-000008010000}"/>
    <cellStyle name="Comma 58 2" xfId="965" xr:uid="{F76C2A9B-32DC-4C5F-AE35-F109F7E54573}"/>
    <cellStyle name="Comma 59" xfId="214" xr:uid="{00000000-0005-0000-0000-000009010000}"/>
    <cellStyle name="Comma 59 2" xfId="966" xr:uid="{2CFA7E54-1148-4494-A555-630CF588DEF4}"/>
    <cellStyle name="Comma 6" xfId="215" xr:uid="{00000000-0005-0000-0000-00000A010000}"/>
    <cellStyle name="Comma 6 2" xfId="967" xr:uid="{1121E02A-622F-4FC5-8CCE-3AD3D29523B4}"/>
    <cellStyle name="Comma 60" xfId="216" xr:uid="{00000000-0005-0000-0000-00000B010000}"/>
    <cellStyle name="Comma 60 2" xfId="968" xr:uid="{32DD5C5F-C9F3-464C-AEF0-5EF8E9503DB7}"/>
    <cellStyle name="Comma 61" xfId="217" xr:uid="{00000000-0005-0000-0000-00000C010000}"/>
    <cellStyle name="Comma 61 2" xfId="969" xr:uid="{C2D05BB6-BC68-41CC-9B1A-50DBBA4E01BA}"/>
    <cellStyle name="Comma 62" xfId="218" xr:uid="{00000000-0005-0000-0000-00000D010000}"/>
    <cellStyle name="Comma 62 2" xfId="970" xr:uid="{670DB8DE-72B1-4660-A47F-F96005A97621}"/>
    <cellStyle name="Comma 63" xfId="219" xr:uid="{00000000-0005-0000-0000-00000E010000}"/>
    <cellStyle name="Comma 63 2" xfId="971" xr:uid="{C59D2D8F-C977-4603-943F-233A8F6FE947}"/>
    <cellStyle name="Comma 64" xfId="220" xr:uid="{00000000-0005-0000-0000-00000F010000}"/>
    <cellStyle name="Comma 64 2" xfId="972" xr:uid="{EE8A06B0-E386-4880-AF94-8C16B764E582}"/>
    <cellStyle name="Comma 65" xfId="221" xr:uid="{00000000-0005-0000-0000-000010010000}"/>
    <cellStyle name="Comma 65 2" xfId="973" xr:uid="{5C5139D0-7AFA-420A-AEBD-4B5CB5B6C13C}"/>
    <cellStyle name="Comma 66" xfId="222" xr:uid="{00000000-0005-0000-0000-000011010000}"/>
    <cellStyle name="Comma 66 2" xfId="974" xr:uid="{CC96D32A-BDBB-476C-9117-EAF8DDD9BB5E}"/>
    <cellStyle name="Comma 67" xfId="223" xr:uid="{00000000-0005-0000-0000-000012010000}"/>
    <cellStyle name="Comma 67 2" xfId="975" xr:uid="{CE2C3981-3BEE-40FC-9C0D-A3AB2E6569B2}"/>
    <cellStyle name="Comma 68" xfId="224" xr:uid="{00000000-0005-0000-0000-000013010000}"/>
    <cellStyle name="Comma 68 2" xfId="976" xr:uid="{1E7ED833-36C1-4B7F-B27E-507D185312D1}"/>
    <cellStyle name="Comma 69" xfId="225" xr:uid="{00000000-0005-0000-0000-000014010000}"/>
    <cellStyle name="Comma 69 2" xfId="977" xr:uid="{D9699BC3-B09C-45BA-86DC-6B9566DE568A}"/>
    <cellStyle name="Comma 7" xfId="226" xr:uid="{00000000-0005-0000-0000-000015010000}"/>
    <cellStyle name="Comma 7 2" xfId="978" xr:uid="{FB7B0F1F-6704-4E30-9218-A13208CC7030}"/>
    <cellStyle name="Comma 70" xfId="227" xr:uid="{00000000-0005-0000-0000-000016010000}"/>
    <cellStyle name="Comma 70 2" xfId="979" xr:uid="{F366488B-A5D0-4D65-95BD-62A55DCF665F}"/>
    <cellStyle name="Comma 71" xfId="228" xr:uid="{00000000-0005-0000-0000-000017010000}"/>
    <cellStyle name="Comma 71 2" xfId="980" xr:uid="{7E8CC8BA-1206-40D8-93DD-2F97AE072068}"/>
    <cellStyle name="Comma 72" xfId="229" xr:uid="{00000000-0005-0000-0000-000018010000}"/>
    <cellStyle name="Comma 72 2" xfId="981" xr:uid="{342B8304-B082-4E44-BC53-563102DE37D3}"/>
    <cellStyle name="Comma 73" xfId="230" xr:uid="{00000000-0005-0000-0000-000019010000}"/>
    <cellStyle name="Comma 73 2" xfId="982" xr:uid="{D09A2B85-E316-4983-8754-675AE3F5E378}"/>
    <cellStyle name="Comma 74" xfId="231" xr:uid="{00000000-0005-0000-0000-00001A010000}"/>
    <cellStyle name="Comma 74 2" xfId="983" xr:uid="{9593FF13-FC09-4F0C-9B16-3B7C92B094B6}"/>
    <cellStyle name="Comma 75" xfId="232" xr:uid="{00000000-0005-0000-0000-00001B010000}"/>
    <cellStyle name="Comma 75 2" xfId="984" xr:uid="{7FCBAEB5-2AE3-4787-A08D-C4C7282F77FC}"/>
    <cellStyle name="Comma 76" xfId="233" xr:uid="{00000000-0005-0000-0000-00001C010000}"/>
    <cellStyle name="Comma 76 2" xfId="985" xr:uid="{0C49C499-620B-4A97-A42E-754FB126A2BD}"/>
    <cellStyle name="Comma 77" xfId="234" xr:uid="{00000000-0005-0000-0000-00001D010000}"/>
    <cellStyle name="Comma 77 2" xfId="986" xr:uid="{68B5FE5F-9105-4337-87B5-81CD859E593F}"/>
    <cellStyle name="Comma 78" xfId="235" xr:uid="{00000000-0005-0000-0000-00001E010000}"/>
    <cellStyle name="Comma 78 2" xfId="987" xr:uid="{B58F3D0B-3E8B-4970-9968-ACFE602A369C}"/>
    <cellStyle name="Comma 79" xfId="236" xr:uid="{00000000-0005-0000-0000-00001F010000}"/>
    <cellStyle name="Comma 79 2" xfId="988" xr:uid="{ACC37EA6-AFB1-42B8-B660-AF27575586BC}"/>
    <cellStyle name="Comma 8" xfId="237" xr:uid="{00000000-0005-0000-0000-000020010000}"/>
    <cellStyle name="Comma 8 2" xfId="989" xr:uid="{0744D2C1-C092-4646-BF3C-C0B7290A1A90}"/>
    <cellStyle name="Comma 80" xfId="238" xr:uid="{00000000-0005-0000-0000-000021010000}"/>
    <cellStyle name="Comma 80 2" xfId="990" xr:uid="{CF0455BE-5E30-4F26-A017-FD3A7842B42A}"/>
    <cellStyle name="Comma 81" xfId="239" xr:uid="{00000000-0005-0000-0000-000022010000}"/>
    <cellStyle name="Comma 81 2" xfId="991" xr:uid="{99D40101-FA97-42ED-A59B-F7C6E46AA392}"/>
    <cellStyle name="Comma 82" xfId="240" xr:uid="{00000000-0005-0000-0000-000023010000}"/>
    <cellStyle name="Comma 82 2" xfId="992" xr:uid="{89061AE8-0FD7-4ACF-9F6E-F5E3380DE5BC}"/>
    <cellStyle name="Comma 83" xfId="241" xr:uid="{00000000-0005-0000-0000-000024010000}"/>
    <cellStyle name="Comma 83 2" xfId="993" xr:uid="{256D33BA-E478-4D22-B7CA-8D80090EDFED}"/>
    <cellStyle name="Comma 84" xfId="242" xr:uid="{00000000-0005-0000-0000-000025010000}"/>
    <cellStyle name="Comma 84 2" xfId="994" xr:uid="{4948EAD5-BE0C-491D-AE25-93CF7D4617BC}"/>
    <cellStyle name="Comma 85" xfId="243" xr:uid="{00000000-0005-0000-0000-000026010000}"/>
    <cellStyle name="Comma 85 2" xfId="995" xr:uid="{652B8B0B-40DE-445F-87F9-E8E31033D8BC}"/>
    <cellStyle name="Comma 86" xfId="244" xr:uid="{00000000-0005-0000-0000-000027010000}"/>
    <cellStyle name="Comma 86 2" xfId="996" xr:uid="{2C1499C6-8ACB-4A18-8784-E5F1DF723A24}"/>
    <cellStyle name="Comma 87" xfId="245" xr:uid="{00000000-0005-0000-0000-000028010000}"/>
    <cellStyle name="Comma 87 2" xfId="997" xr:uid="{5F4A97C2-0334-4BA7-BE01-0A12EFB16E9C}"/>
    <cellStyle name="Comma 88" xfId="246" xr:uid="{00000000-0005-0000-0000-000029010000}"/>
    <cellStyle name="Comma 88 2" xfId="998" xr:uid="{5A239C6F-6C88-4F5D-93CF-EAFA6BE7BCFB}"/>
    <cellStyle name="Comma 89" xfId="247" xr:uid="{00000000-0005-0000-0000-00002A010000}"/>
    <cellStyle name="Comma 89 2" xfId="999" xr:uid="{D0A5D854-FA99-483D-9D1F-2C4E8C6E0ED1}"/>
    <cellStyle name="Comma 9" xfId="248" xr:uid="{00000000-0005-0000-0000-00002B010000}"/>
    <cellStyle name="Comma 9 2" xfId="1000" xr:uid="{6E17C37F-DD77-453C-9FC1-1529A049DF83}"/>
    <cellStyle name="Comma 90" xfId="249" xr:uid="{00000000-0005-0000-0000-00002C010000}"/>
    <cellStyle name="Comma 90 2" xfId="1001" xr:uid="{6EFEE54F-997D-42C7-8060-FED91B7F9CD4}"/>
    <cellStyle name="Comma 91" xfId="250" xr:uid="{00000000-0005-0000-0000-00002D010000}"/>
    <cellStyle name="Comma 91 2" xfId="1002" xr:uid="{EF46B2D4-02BA-4F1D-922D-4052D64B7672}"/>
    <cellStyle name="Comma 92" xfId="251" xr:uid="{00000000-0005-0000-0000-00002E010000}"/>
    <cellStyle name="Comma 92 2" xfId="1003" xr:uid="{F87ADA20-B380-4AA1-8D05-47E395AF287E}"/>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10" xfId="1004" xr:uid="{9DB9A2E7-96BB-4591-8BEC-D110375219B6}"/>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2 2 2" xfId="1169" xr:uid="{ACCB9A13-3FCC-4632-9DDB-CB224EBD219E}"/>
    <cellStyle name="Normal 13 2 2 2 2 2 3" xfId="1055" xr:uid="{E5137CF1-17B8-4BB0-8B44-6ED854426E0B}"/>
    <cellStyle name="Normal 13 2 2 2 2 3" xfId="728" xr:uid="{F7E642FC-6515-4C96-BF0C-73AEC1DE4ADF}"/>
    <cellStyle name="Normal 13 2 2 2 2 3 2" xfId="1122" xr:uid="{9743D4B1-8A8A-4C0B-9FBA-7C145320DEF2}"/>
    <cellStyle name="Normal 13 2 2 2 2 4" xfId="1008" xr:uid="{25B35161-141D-4CC9-856E-9FA7A3288571}"/>
    <cellStyle name="Normal 13 2 2 2 3" xfId="511" xr:uid="{00000000-0005-0000-0000-00004A020000}"/>
    <cellStyle name="Normal 13 2 2 2 3 2" xfId="639" xr:uid="{00000000-0005-0000-0000-00004B020000}"/>
    <cellStyle name="Normal 13 2 2 2 3 2 2" xfId="776" xr:uid="{470BAFCF-D506-4EAA-A94A-769985BF15BB}"/>
    <cellStyle name="Normal 13 2 2 2 3 2 2 2" xfId="1170" xr:uid="{13FB409E-E343-4431-9B41-B074DEC61D72}"/>
    <cellStyle name="Normal 13 2 2 2 3 2 3" xfId="1056" xr:uid="{9ABF15D8-9A05-4DA1-8A98-BFF39A252CE7}"/>
    <cellStyle name="Normal 13 2 2 2 3 3" xfId="729" xr:uid="{217E2C86-D28F-4667-8EB7-18B8E5C66798}"/>
    <cellStyle name="Normal 13 2 2 2 3 3 2" xfId="1123" xr:uid="{FE7F2138-CFBB-4387-B5C7-161534029687}"/>
    <cellStyle name="Normal 13 2 2 2 3 4" xfId="1009" xr:uid="{26DEB608-3012-4E23-9507-BADC637A579A}"/>
    <cellStyle name="Normal 13 2 2 2 4" xfId="637" xr:uid="{00000000-0005-0000-0000-00004C020000}"/>
    <cellStyle name="Normal 13 2 2 2 4 2" xfId="774" xr:uid="{9DD2384D-9728-4663-8046-D79F77604DA2}"/>
    <cellStyle name="Normal 13 2 2 2 4 2 2" xfId="1168" xr:uid="{944935D9-8667-4495-BCA1-0D1FFC38F10A}"/>
    <cellStyle name="Normal 13 2 2 2 4 3" xfId="1054" xr:uid="{C77AAEB6-4AB8-4B9F-9974-62A4EC482140}"/>
    <cellStyle name="Normal 13 2 2 2 5" xfId="727" xr:uid="{70E49861-77DE-4FCA-9F03-2E66F0E07D24}"/>
    <cellStyle name="Normal 13 2 2 2 5 2" xfId="1121" xr:uid="{E1488533-BD18-4161-9FDA-3AACD1FE43D5}"/>
    <cellStyle name="Normal 13 2 2 2 6" xfId="1007" xr:uid="{56EEC525-CA77-44CE-A659-D75BF06CF4B6}"/>
    <cellStyle name="Normal 13 2 2 3" xfId="636" xr:uid="{00000000-0005-0000-0000-00004D020000}"/>
    <cellStyle name="Normal 13 2 2 3 2" xfId="773" xr:uid="{9843F705-B6F1-47BA-9AAF-DC472586A2A6}"/>
    <cellStyle name="Normal 13 2 2 3 2 2" xfId="1167" xr:uid="{751FC696-D4EE-4D30-A834-47773B8E663E}"/>
    <cellStyle name="Normal 13 2 2 3 3" xfId="1053" xr:uid="{8E664166-E0CF-4430-B406-39AD768529F0}"/>
    <cellStyle name="Normal 13 2 2 4" xfId="726" xr:uid="{BBBF9789-6ECD-417E-8D96-760118FC6639}"/>
    <cellStyle name="Normal 13 2 2 4 2" xfId="1120" xr:uid="{BCF328C6-7A94-41C9-B445-98A84575001C}"/>
    <cellStyle name="Normal 13 2 2 5" xfId="1006" xr:uid="{A65CF373-6D08-4BB2-B064-40334D4C2CCB}"/>
    <cellStyle name="Normal 13 2 3" xfId="512" xr:uid="{00000000-0005-0000-0000-00004E020000}"/>
    <cellStyle name="Normal 13 2 3 2" xfId="640" xr:uid="{00000000-0005-0000-0000-00004F020000}"/>
    <cellStyle name="Normal 13 2 3 2 2" xfId="777" xr:uid="{B4AF2282-B0D2-478B-89A0-06C94235AEDC}"/>
    <cellStyle name="Normal 13 2 3 2 2 2" xfId="1171" xr:uid="{700BED6D-536D-4750-9440-1727472F31AB}"/>
    <cellStyle name="Normal 13 2 3 2 3" xfId="1057" xr:uid="{ED659D54-6D11-4DDF-8A96-A3E8930FAB7C}"/>
    <cellStyle name="Normal 13 2 3 3" xfId="730" xr:uid="{D638219D-FAF2-4D70-972F-879DF1ADCC78}"/>
    <cellStyle name="Normal 13 2 3 3 2" xfId="1124" xr:uid="{F8F53357-454C-43B0-A37B-4D1F62BD9DF1}"/>
    <cellStyle name="Normal 13 2 3 4" xfId="1010" xr:uid="{22B31705-E90E-4B65-B0CE-16F867848C8C}"/>
    <cellStyle name="Normal 13 2 4" xfId="635" xr:uid="{00000000-0005-0000-0000-000050020000}"/>
    <cellStyle name="Normal 13 2 4 2" xfId="772" xr:uid="{924C57E5-2D63-4800-A70B-86DF745E6952}"/>
    <cellStyle name="Normal 13 2 4 2 2" xfId="1166" xr:uid="{1A47AB52-E86F-4F5F-86E2-803476B62C24}"/>
    <cellStyle name="Normal 13 2 4 3" xfId="1052" xr:uid="{8109F2D8-4FB7-4D62-B34F-0C265D486536}"/>
    <cellStyle name="Normal 13 2 5" xfId="725" xr:uid="{13862D8D-C120-4ACD-9F73-65901595AA90}"/>
    <cellStyle name="Normal 13 2 5 2" xfId="1119" xr:uid="{83009890-AA26-4EA4-9C47-5C059F0031CB}"/>
    <cellStyle name="Normal 13 2 6" xfId="1005" xr:uid="{6B5F70F3-FF5B-42D6-9FDA-BE553E606535}"/>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2 2 2" xfId="1173" xr:uid="{068CC042-7E0A-4D63-A7FA-01268FBA4ED8}"/>
    <cellStyle name="Normal 13 3 2 2 3" xfId="1059" xr:uid="{70CAC7C8-BB48-47D9-A364-8577DBD189D6}"/>
    <cellStyle name="Normal 13 3 2 3" xfId="732" xr:uid="{C506AF63-BAF5-446B-8634-6B173C3D2277}"/>
    <cellStyle name="Normal 13 3 2 3 2" xfId="1126" xr:uid="{9B117611-C568-4A48-99FD-13193DB049BB}"/>
    <cellStyle name="Normal 13 3 2 4" xfId="1012" xr:uid="{00DA9D96-C2DB-4C5D-A4C5-5E106256F7E6}"/>
    <cellStyle name="Normal 13 3 3" xfId="641" xr:uid="{00000000-0005-0000-0000-000054020000}"/>
    <cellStyle name="Normal 13 3 3 2" xfId="778" xr:uid="{2D64F0B6-F2D4-4753-ACAB-B8970C19DF11}"/>
    <cellStyle name="Normal 13 3 3 2 2" xfId="1172" xr:uid="{A3AA7356-FE2A-4D2D-883C-1FEEC2D79157}"/>
    <cellStyle name="Normal 13 3 3 3" xfId="1058" xr:uid="{F83F158C-6400-4B9E-965A-9D83DA5FEB6A}"/>
    <cellStyle name="Normal 13 3 4" xfId="731" xr:uid="{A8FFA28B-3FBA-4810-9FB7-E8BC8786E106}"/>
    <cellStyle name="Normal 13 3 4 2" xfId="1125" xr:uid="{1BFF3F66-C7B4-4618-89F1-90C91494421E}"/>
    <cellStyle name="Normal 13 3 5" xfId="1011" xr:uid="{D5131E3A-8101-4B07-86A4-FDDCB3DB17FA}"/>
    <cellStyle name="Normal 13 4" xfId="515" xr:uid="{00000000-0005-0000-0000-000055020000}"/>
    <cellStyle name="Normal 13 4 2" xfId="643" xr:uid="{00000000-0005-0000-0000-000056020000}"/>
    <cellStyle name="Normal 13 4 2 2" xfId="780" xr:uid="{1C21DE69-2493-4CFD-AB7C-13CD278C565F}"/>
    <cellStyle name="Normal 13 4 2 2 2" xfId="1174" xr:uid="{8D041A35-8608-435B-A0F1-5A9E29808B38}"/>
    <cellStyle name="Normal 13 4 2 3" xfId="1060" xr:uid="{8B2433A0-2128-4609-A26A-27C7E1611691}"/>
    <cellStyle name="Normal 13 4 3" xfId="733" xr:uid="{38E01FFC-D61C-4E61-B3A4-423B54ECD7D6}"/>
    <cellStyle name="Normal 13 4 3 2" xfId="1127" xr:uid="{447C8B0E-DD75-4768-B47C-BCFB51C834DE}"/>
    <cellStyle name="Normal 13 4 4" xfId="1013" xr:uid="{59EC2302-DA85-4FD6-B1EA-3105EF449BB6}"/>
    <cellStyle name="Normal 13 5" xfId="634" xr:uid="{00000000-0005-0000-0000-000057020000}"/>
    <cellStyle name="Normal 13 5 2" xfId="771" xr:uid="{F8A01035-FD81-4170-AC37-95B4477EB95E}"/>
    <cellStyle name="Normal 13 5 2 2" xfId="1165" xr:uid="{CEB100CF-543D-4B77-993A-73DC8B172204}"/>
    <cellStyle name="Normal 13 5 3" xfId="1051" xr:uid="{80962FB3-76FA-45AE-A1E1-0ADBCF939DFB}"/>
    <cellStyle name="Normal 13 6" xfId="516" xr:uid="{00000000-0005-0000-0000-000058020000}"/>
    <cellStyle name="Normal 13 6 2" xfId="644" xr:uid="{00000000-0005-0000-0000-000059020000}"/>
    <cellStyle name="Normal 13 6 2 2" xfId="781" xr:uid="{57E1D229-3A53-40B5-BE22-FDB47E104338}"/>
    <cellStyle name="Normal 13 6 2 2 2" xfId="1175" xr:uid="{4BE82040-F200-4028-BF70-7A95C84992EF}"/>
    <cellStyle name="Normal 13 6 2 3" xfId="1061" xr:uid="{CFE711FE-A94B-409E-A5EA-045D84D5834B}"/>
    <cellStyle name="Normal 13 6 3" xfId="734" xr:uid="{6D8D5F10-C45C-44AF-9B94-9F21A3A87E4B}"/>
    <cellStyle name="Normal 13 6 3 2" xfId="1128" xr:uid="{133B9FA3-5F56-44AC-97FD-437151E224A8}"/>
    <cellStyle name="Normal 13 6 4" xfId="1014" xr:uid="{3A8F2524-EC56-421D-9842-E9751B9CE1B4}"/>
    <cellStyle name="Normal 13 7" xfId="724" xr:uid="{8A2E9159-67EF-4D2A-B9C2-AE5A64726B19}"/>
    <cellStyle name="Normal 13 7 2" xfId="1118" xr:uid="{F893EB1E-5222-49A6-9D0A-E7F394A3B0AC}"/>
    <cellStyle name="Normal 13 8" xfId="827" xr:uid="{EFDFA653-4B61-4972-8F4B-C60793DA36FB}"/>
    <cellStyle name="Normal 13 8 2" xfId="1221" xr:uid="{3434599E-7BE7-40A9-974D-C43B50AA9CBB}"/>
    <cellStyle name="Normal 13 9" xfId="826" xr:uid="{D4C677BD-5786-4D10-8940-E8BAED57CE72}"/>
    <cellStyle name="Normal 13 9 2" xfId="1220" xr:uid="{1DC8DEB1-B823-4EBD-A5A0-32A505E63056}"/>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2 2 2" xfId="1176" xr:uid="{E98ED2D7-A0A8-455F-B03B-4AAA391D164C}"/>
    <cellStyle name="Normal 2 2 2 2 3" xfId="1062" xr:uid="{47AC144F-85E8-44BF-87B5-1E54F8B25640}"/>
    <cellStyle name="Normal 2 2 2 3" xfId="735" xr:uid="{A3802D78-3B2F-46A9-976C-16D5D1A814A2}"/>
    <cellStyle name="Normal 2 2 2 3 2" xfId="1129" xr:uid="{CD5F70D7-E9AC-4DCE-A60B-70B76019787B}"/>
    <cellStyle name="Normal 2 2 2 4" xfId="1015" xr:uid="{AE9B932D-D9D0-4438-9D30-B153A743D336}"/>
    <cellStyle name="Normal 2 2 3" xfId="524" xr:uid="{00000000-0005-0000-0000-000062020000}"/>
    <cellStyle name="Normal 2 2 3 2" xfId="646" xr:uid="{00000000-0005-0000-0000-000063020000}"/>
    <cellStyle name="Normal 2 2 3 2 2" xfId="783" xr:uid="{C566D045-DC4F-4DC4-8267-F76C64080F82}"/>
    <cellStyle name="Normal 2 2 3 2 2 2" xfId="1177" xr:uid="{E5EF381B-FD8C-473E-8C7A-963A79418655}"/>
    <cellStyle name="Normal 2 2 3 2 3" xfId="1063" xr:uid="{40C81E4B-59B9-446D-A85A-3B5A9274384F}"/>
    <cellStyle name="Normal 2 2 3 3" xfId="736" xr:uid="{D9BD5694-2E8F-4E1C-9453-E73B38E022CC}"/>
    <cellStyle name="Normal 2 2 3 3 2" xfId="1130" xr:uid="{7BBF5513-96F2-4C21-A4BA-D16587E0523A}"/>
    <cellStyle name="Normal 2 2 3 4" xfId="1016" xr:uid="{4261BD62-74CC-4097-A818-91D53A05E3AE}"/>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2 2 2" xfId="1178" xr:uid="{5C565E0F-C16B-4BF3-8CF1-9242C7D58454}"/>
    <cellStyle name="Normal 2 3 2 2 3" xfId="1064" xr:uid="{77BB7B75-E3E7-441D-9F2A-B077276A25BB}"/>
    <cellStyle name="Normal 2 3 2 3" xfId="737" xr:uid="{9AB5990D-0C25-4A4B-BDB5-317FA693F5A2}"/>
    <cellStyle name="Normal 2 3 2 3 2" xfId="1131" xr:uid="{5BABEA15-4B08-427F-BCE2-EB0F9EE4391D}"/>
    <cellStyle name="Normal 2 3 2 4" xfId="1017" xr:uid="{2FA3E4BD-9176-4465-A30C-FB985EEF438B}"/>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2 2 2" xfId="1179" xr:uid="{3C07BF36-2BC9-44F6-86ED-C274F50B273F}"/>
    <cellStyle name="Normal 2 4 2 2 3" xfId="1065" xr:uid="{A38CC11A-B5B2-42EE-B019-FB3934D8BB6D}"/>
    <cellStyle name="Normal 2 4 2 3" xfId="738" xr:uid="{5D198248-154E-4873-9612-83DD012631A4}"/>
    <cellStyle name="Normal 2 4 2 3 2" xfId="1132" xr:uid="{2C1E8CD9-6F5B-4656-924A-3BAD331D7AA1}"/>
    <cellStyle name="Normal 2 4 2 4" xfId="1018" xr:uid="{680DE611-70F9-44FE-A136-6141D377922C}"/>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2 2 2" xfId="1180" xr:uid="{81435C5A-CF90-4A9F-82A7-2859D3321C02}"/>
    <cellStyle name="Normal 3 2 2 3" xfId="1066" xr:uid="{7E8FC38E-9BD6-4FF1-BF54-6A6A2CCCC8C7}"/>
    <cellStyle name="Normal 3 2 3" xfId="739" xr:uid="{377DC67A-60E6-48D5-A9E8-578699562D33}"/>
    <cellStyle name="Normal 3 2 3 2" xfId="1133" xr:uid="{321BD440-E935-432A-8199-67AEB88DB317}"/>
    <cellStyle name="Normal 3 2 4" xfId="1019" xr:uid="{4C8DC348-500D-40B0-A858-FB7DA7D8061D}"/>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2 2 2" xfId="1181" xr:uid="{E0E285BE-1FBE-4C97-9EBD-4F440CC43E39}"/>
    <cellStyle name="Normal 3 4 2 3" xfId="1067" xr:uid="{62377764-4D9A-487D-8D87-3E92CBC2B2E7}"/>
    <cellStyle name="Normal 3 4 3" xfId="740" xr:uid="{3EA5D8E4-6834-4490-B126-B0CDD22E95FC}"/>
    <cellStyle name="Normal 3 4 3 2" xfId="1134" xr:uid="{B73FABFC-6A48-47FE-85C0-80826BDDDBCA}"/>
    <cellStyle name="Normal 3 4 4" xfId="1020" xr:uid="{29101AE9-0BCF-46DE-AE70-9E0496A69645}"/>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2 2 2" xfId="1184" xr:uid="{F59C6EF0-E420-441B-AE92-B29D007712CD}"/>
    <cellStyle name="Normal 3 8 2 2 2 3" xfId="1070" xr:uid="{957EB206-65D0-4FF9-BAD1-E136C5BC8854}"/>
    <cellStyle name="Normal 3 8 2 2 3" xfId="743" xr:uid="{308FA54C-9BC3-4284-9C32-F899617D1BC3}"/>
    <cellStyle name="Normal 3 8 2 2 3 2" xfId="1137" xr:uid="{0EEDA111-BAC2-4716-B72B-53E1FA4529A1}"/>
    <cellStyle name="Normal 3 8 2 2 4" xfId="1023" xr:uid="{1AE2C125-C18B-4789-8DFE-1B93BE3B4B9F}"/>
    <cellStyle name="Normal 3 8 2 3" xfId="652" xr:uid="{00000000-0005-0000-0000-000077020000}"/>
    <cellStyle name="Normal 3 8 2 3 2" xfId="789" xr:uid="{69921434-A489-4286-ADDD-AD50D353D66D}"/>
    <cellStyle name="Normal 3 8 2 3 2 2" xfId="1183" xr:uid="{E7CC64B2-86A7-49F9-BD19-CF455C93691C}"/>
    <cellStyle name="Normal 3 8 2 3 3" xfId="1069" xr:uid="{90AD4727-0416-4578-9A3D-530804F80F7E}"/>
    <cellStyle name="Normal 3 8 2 4" xfId="742" xr:uid="{AAEE4AB8-02EC-474A-8844-C6400B8C5517}"/>
    <cellStyle name="Normal 3 8 2 4 2" xfId="1136" xr:uid="{CC7EAA90-1CAF-4BFE-93F8-7CDF8522D727}"/>
    <cellStyle name="Normal 3 8 2 5" xfId="1022" xr:uid="{6CE3ECDF-4F1A-4CEB-952A-E23895946ED8}"/>
    <cellStyle name="Normal 3 8 3" xfId="539" xr:uid="{00000000-0005-0000-0000-000078020000}"/>
    <cellStyle name="Normal 3 8 3 2" xfId="654" xr:uid="{00000000-0005-0000-0000-000079020000}"/>
    <cellStyle name="Normal 3 8 3 2 2" xfId="791" xr:uid="{F1F1E672-46F7-4F96-AD70-77C2114D89F8}"/>
    <cellStyle name="Normal 3 8 3 2 2 2" xfId="1185" xr:uid="{D0926727-C688-4ED5-8139-47E06FDCA58D}"/>
    <cellStyle name="Normal 3 8 3 2 3" xfId="1071" xr:uid="{A561D4C8-9168-46F3-A84A-8770B7DA9AFE}"/>
    <cellStyle name="Normal 3 8 3 3" xfId="744" xr:uid="{AF3DC75E-05A9-4174-BE89-59F25C5D1C4B}"/>
    <cellStyle name="Normal 3 8 3 3 2" xfId="1138" xr:uid="{FA6279A0-B0E4-4FE0-810A-30A00AAA1C89}"/>
    <cellStyle name="Normal 3 8 3 4" xfId="1024" xr:uid="{0C9CF2D4-DC90-4767-8DEE-8ED497D6930A}"/>
    <cellStyle name="Normal 3 8 4" xfId="651" xr:uid="{00000000-0005-0000-0000-00007A020000}"/>
    <cellStyle name="Normal 3 8 4 2" xfId="788" xr:uid="{CA7AF605-D634-4851-8C95-3635FFCD681C}"/>
    <cellStyle name="Normal 3 8 4 2 2" xfId="1182" xr:uid="{9EAE014A-8AA2-4413-9212-0B8B70BA3598}"/>
    <cellStyle name="Normal 3 8 4 3" xfId="1068" xr:uid="{6A8C85DB-980A-4090-9F71-13334F5CB036}"/>
    <cellStyle name="Normal 3 8 5" xfId="741" xr:uid="{C5F7FE80-F11C-4EC4-8219-37EABB1B2D82}"/>
    <cellStyle name="Normal 3 8 5 2" xfId="1135" xr:uid="{07A17FAD-1735-46E1-809A-27BF27AA2071}"/>
    <cellStyle name="Normal 3 8 6" xfId="1021" xr:uid="{42EDB0CA-75BC-4F36-BF73-3CAC41249D01}"/>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2 2 2" xfId="1186" xr:uid="{1E8F73FA-55B1-4879-B181-12EAAC41164C}"/>
    <cellStyle name="Normal 4 2 2 3" xfId="1072" xr:uid="{F4842717-9A25-4D1D-8DBD-6AAE662EBA4B}"/>
    <cellStyle name="Normal 4 2 3" xfId="745" xr:uid="{E1A365CE-2A0C-4728-92E4-8FEDE92E0FDB}"/>
    <cellStyle name="Normal 4 2 3 2" xfId="1139" xr:uid="{AABE4D6B-E4CE-478B-AF91-3AD5F9C8C6C5}"/>
    <cellStyle name="Normal 4 2 4" xfId="1025" xr:uid="{B8077BE2-06DD-49FF-BDD6-C245EBE3DBB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2 2 2" xfId="1187" xr:uid="{44CBF031-FD90-4101-B763-44CB9006840A}"/>
    <cellStyle name="Normal 4 4 2 3" xfId="1073" xr:uid="{ACFD629A-32F3-4A16-9997-83CB26CB9D19}"/>
    <cellStyle name="Normal 4 4 3" xfId="746" xr:uid="{A928AF69-0930-413E-95DF-60F9FA2F0336}"/>
    <cellStyle name="Normal 4 4 3 2" xfId="1140" xr:uid="{ED84EA7F-647C-4B42-9978-3D7864A9DEFD}"/>
    <cellStyle name="Normal 4 4 4" xfId="1026" xr:uid="{DBEA3D51-9937-4308-9F6B-7CB4A623828F}"/>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2 2 2" xfId="1188" xr:uid="{921822D5-8D70-4ECF-9BB7-5CC8712623D8}"/>
    <cellStyle name="Normal 5 3 2 3" xfId="1074" xr:uid="{4FE7A424-DFEB-4A20-9655-D968B59307B0}"/>
    <cellStyle name="Normal 5 3 3" xfId="747" xr:uid="{576DE7CE-395A-4AE2-9596-6E4815B24A6D}"/>
    <cellStyle name="Normal 5 3 3 2" xfId="1141" xr:uid="{4A2D313E-73ED-43E7-BE40-BF159ABB4C42}"/>
    <cellStyle name="Normal 5 3 4" xfId="1027" xr:uid="{A46B7047-C9C6-4BF0-88C3-8B693B878417}"/>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2 2 2" xfId="1190" xr:uid="{18075783-1D92-46CE-9890-82B4A2ADB19B}"/>
    <cellStyle name="Normal 6 2 2 3" xfId="1076" xr:uid="{BCFDE6F5-CA59-4AE1-9079-CF605107EF0D}"/>
    <cellStyle name="Normal 6 2 3" xfId="749" xr:uid="{557B45E5-E9AC-41E2-A811-61F73279F30D}"/>
    <cellStyle name="Normal 6 2 3 2" xfId="1143" xr:uid="{A8218576-F945-4215-ABBF-904F1C94059A}"/>
    <cellStyle name="Normal 6 2 4" xfId="1029" xr:uid="{A7A748BC-7B6F-4FC1-895F-877F05030B50}"/>
    <cellStyle name="Normal 6 3" xfId="570" xr:uid="{00000000-0005-0000-0000-00009D020000}"/>
    <cellStyle name="Normal 6 4" xfId="658" xr:uid="{00000000-0005-0000-0000-00009E020000}"/>
    <cellStyle name="Normal 6 4 2" xfId="795" xr:uid="{94F48A41-6835-47F0-9973-4CC85AEA90D4}"/>
    <cellStyle name="Normal 6 4 2 2" xfId="1189" xr:uid="{FBA0DB31-5BA7-45E5-8C24-1830E0036FFE}"/>
    <cellStyle name="Normal 6 4 3" xfId="1075" xr:uid="{B0ED6082-7E0F-4988-A26E-6ED797099F5A}"/>
    <cellStyle name="Normal 6 5" xfId="748" xr:uid="{F98FC477-0AD5-4A86-A589-DD2204455DBE}"/>
    <cellStyle name="Normal 6 5 2" xfId="1142" xr:uid="{F8A594C9-BCA8-44E9-8407-A109157F7026}"/>
    <cellStyle name="Normal 6 6" xfId="1028" xr:uid="{AF472B50-7B24-4F8C-9A1B-9556A52EFEF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 9 2 2" xfId="1218" xr:uid="{1885A6A2-A2B5-4D3D-A88E-096B51AC39ED}"/>
    <cellStyle name="Normal 9 3" xfId="1104" xr:uid="{1D663AE3-5C75-474C-BF80-348A3E5F126C}"/>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2 2 2" xfId="1191" xr:uid="{64D3B6F2-7C0E-4156-AE6F-192A24A4E230}"/>
    <cellStyle name="Note 2 2 3" xfId="1077" xr:uid="{A205D02A-449F-404C-BD69-48322C6C63B3}"/>
    <cellStyle name="Note 2 3" xfId="750" xr:uid="{AC5340EE-478E-47DC-8896-BD46672619DE}"/>
    <cellStyle name="Note 2 3 2" xfId="1144" xr:uid="{5B72EEB3-4C7E-4FFB-9B60-FF7D5077EC5C}"/>
    <cellStyle name="Note 2 4" xfId="1030" xr:uid="{C48250F8-B2B6-492B-A302-A54D76E651DA}"/>
    <cellStyle name="Note 3" xfId="711" xr:uid="{00000000-0005-0000-0000-0000A6020000}"/>
    <cellStyle name="Note 3 2" xfId="825" xr:uid="{BE69DA9A-320A-423F-A18C-65A987CEC7F4}"/>
    <cellStyle name="Note 3 2 2" xfId="1219" xr:uid="{4117B045-72BE-424B-99DD-098D85255E6B}"/>
    <cellStyle name="Note 3 3" xfId="1105" xr:uid="{2624CFC6-3F06-4F82-8161-F005CD6643FF}"/>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2 2 2" xfId="1195" xr:uid="{C9221022-D54B-4881-BE42-4C0D6C915C9C}"/>
    <cellStyle name="Standard 4 2 2 2 2 3" xfId="1081" xr:uid="{AA1B22F6-77C8-408F-8689-9644A3F691B9}"/>
    <cellStyle name="Standard 4 2 2 2 3" xfId="754" xr:uid="{3717BDF9-DF18-469D-A1A6-133293EAB916}"/>
    <cellStyle name="Standard 4 2 2 2 3 2" xfId="1148" xr:uid="{87F69FAA-EC46-4C13-AF9A-3D2132453D69}"/>
    <cellStyle name="Standard 4 2 2 2 4" xfId="1034" xr:uid="{FFD5EACE-D530-478E-BE99-4A500F711517}"/>
    <cellStyle name="Standard 4 2 2 3" xfId="664" xr:uid="{00000000-0005-0000-0000-0000B2020000}"/>
    <cellStyle name="Standard 4 2 2 3 2" xfId="800" xr:uid="{B519ACEB-8D15-4BAB-914A-A2C2D0673E85}"/>
    <cellStyle name="Standard 4 2 2 3 2 2" xfId="1194" xr:uid="{3BA62049-7DB2-4219-A633-A8893DB7E8F1}"/>
    <cellStyle name="Standard 4 2 2 3 3" xfId="1080" xr:uid="{F65A662C-AC1D-42CB-BF83-F5C33437FB0B}"/>
    <cellStyle name="Standard 4 2 2 4" xfId="753" xr:uid="{CC2F9681-7221-4E0B-BE58-DE34D4DC40CF}"/>
    <cellStyle name="Standard 4 2 2 4 2" xfId="1147" xr:uid="{9711737F-FDBE-46F6-81DC-625C517E992C}"/>
    <cellStyle name="Standard 4 2 2 5" xfId="1033" xr:uid="{8AC79E2E-6437-44A7-A448-67B24A0DB8AC}"/>
    <cellStyle name="Standard 4 2 3" xfId="583" xr:uid="{00000000-0005-0000-0000-0000B3020000}"/>
    <cellStyle name="Standard 4 2 3 2" xfId="666" xr:uid="{00000000-0005-0000-0000-0000B4020000}"/>
    <cellStyle name="Standard 4 2 3 2 2" xfId="802" xr:uid="{B5FE6E75-B41F-4CC0-BF1F-33B763CE0A2C}"/>
    <cellStyle name="Standard 4 2 3 2 2 2" xfId="1196" xr:uid="{D8A49EAC-C6FC-448A-B9A0-6723FB89EA01}"/>
    <cellStyle name="Standard 4 2 3 2 3" xfId="1082" xr:uid="{0D284BD5-89E0-432C-92E7-A4CE5F747CB3}"/>
    <cellStyle name="Standard 4 2 3 3" xfId="755" xr:uid="{A64374BC-823F-49AF-B773-E84014AFDB70}"/>
    <cellStyle name="Standard 4 2 3 3 2" xfId="1149" xr:uid="{086F476D-5946-4157-8A0A-3B80A4AAF738}"/>
    <cellStyle name="Standard 4 2 3 4" xfId="1035" xr:uid="{884D0DCA-4D3A-49F2-9C34-500E58362D37}"/>
    <cellStyle name="Standard 4 2 4" xfId="663" xr:uid="{00000000-0005-0000-0000-0000B5020000}"/>
    <cellStyle name="Standard 4 2 4 2" xfId="799" xr:uid="{9C2C791D-563B-4AED-BAA8-BB47B68C5354}"/>
    <cellStyle name="Standard 4 2 4 2 2" xfId="1193" xr:uid="{780EF262-D71E-4837-A49E-13E3579FB68C}"/>
    <cellStyle name="Standard 4 2 4 3" xfId="1079" xr:uid="{F3D1B141-A692-485C-86D6-84B948FEE6B1}"/>
    <cellStyle name="Standard 4 2 5" xfId="752" xr:uid="{A197A41C-0F12-46AA-AE19-171F357B5002}"/>
    <cellStyle name="Standard 4 2 5 2" xfId="1146" xr:uid="{8A16121D-DBAC-40B2-8F25-FC9622D99A1E}"/>
    <cellStyle name="Standard 4 2 6" xfId="1032" xr:uid="{35C11B7C-61FE-4CD6-B33B-2D8ED5C43AC0}"/>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2 2 2" xfId="1198" xr:uid="{E9BA2614-DCC3-443D-BD7C-1A055B8F25F8}"/>
    <cellStyle name="Standard 4 3 2 2 3" xfId="1084" xr:uid="{3C36037E-54F9-4CAF-BE04-DB6B7FDEBDED}"/>
    <cellStyle name="Standard 4 3 2 3" xfId="757" xr:uid="{331D8F24-399E-43AE-9199-C0CEBBDF18BC}"/>
    <cellStyle name="Standard 4 3 2 3 2" xfId="1151" xr:uid="{FB6E9DFA-FFB2-4400-9633-D6CB7D42B320}"/>
    <cellStyle name="Standard 4 3 2 4" xfId="1037" xr:uid="{F96F3EC0-F4DD-4DA5-9921-87D737315A44}"/>
    <cellStyle name="Standard 4 3 3" xfId="667" xr:uid="{00000000-0005-0000-0000-0000B9020000}"/>
    <cellStyle name="Standard 4 3 3 2" xfId="803" xr:uid="{D9FC3651-C083-4A3A-BBEB-35BDB75E6856}"/>
    <cellStyle name="Standard 4 3 3 2 2" xfId="1197" xr:uid="{924EA399-E2CC-4DA8-98B9-F0822413A1A3}"/>
    <cellStyle name="Standard 4 3 3 3" xfId="1083" xr:uid="{463EB428-F93A-470E-9619-FDF3499178C8}"/>
    <cellStyle name="Standard 4 3 4" xfId="756" xr:uid="{B582CC8D-4531-472B-9421-10B8AF6BE8B9}"/>
    <cellStyle name="Standard 4 3 4 2" xfId="1150" xr:uid="{ABC851B0-D9BD-40C2-87F7-657C4BC7775C}"/>
    <cellStyle name="Standard 4 3 5" xfId="1036" xr:uid="{7BD1E559-1C06-4959-8ED4-B2BBFE447784}"/>
    <cellStyle name="Standard 4 4" xfId="586" xr:uid="{00000000-0005-0000-0000-0000BA020000}"/>
    <cellStyle name="Standard 4 4 2" xfId="669" xr:uid="{00000000-0005-0000-0000-0000BB020000}"/>
    <cellStyle name="Standard 4 4 2 2" xfId="805" xr:uid="{FA8A2B66-1108-407C-9F13-364C6D5A5AC0}"/>
    <cellStyle name="Standard 4 4 2 2 2" xfId="1199" xr:uid="{07795BA9-E206-47E3-AD48-22C6DD2DED21}"/>
    <cellStyle name="Standard 4 4 2 3" xfId="1085" xr:uid="{E589B950-4CEE-427B-AF05-8B8B5185212A}"/>
    <cellStyle name="Standard 4 4 3" xfId="758" xr:uid="{1DA9F4F4-EBC5-4578-BE84-7407C5EC93C7}"/>
    <cellStyle name="Standard 4 4 3 2" xfId="1152" xr:uid="{C1215BD0-5CF8-44C3-AB46-68FF0C247EB5}"/>
    <cellStyle name="Standard 4 4 4" xfId="1038" xr:uid="{FA5CE9FD-C245-4280-BF0E-F88C2BF1D483}"/>
    <cellStyle name="Standard 4 5" xfId="662" xr:uid="{00000000-0005-0000-0000-0000BC020000}"/>
    <cellStyle name="Standard 4 5 2" xfId="798" xr:uid="{C39C8FBF-2901-4072-B80F-AE644911D338}"/>
    <cellStyle name="Standard 4 5 2 2" xfId="1192" xr:uid="{2D8DE8F5-A0D7-42F1-A121-3D5054E0746B}"/>
    <cellStyle name="Standard 4 5 3" xfId="1078" xr:uid="{D9740218-D096-42B6-AC8D-3DB9A133F3CF}"/>
    <cellStyle name="Standard 4 6" xfId="751" xr:uid="{A1D7548D-B817-4A92-9F01-B4F2C2CCAE96}"/>
    <cellStyle name="Standard 4 6 2" xfId="1145" xr:uid="{06A8FB1B-AF23-494E-AE08-1784FF77B1D0}"/>
    <cellStyle name="Standard 4 7" xfId="1031" xr:uid="{E978B6FE-013D-46B3-94C5-248060938398}"/>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tdk.com/en/sustainability/social/supplier_responsibility/sus02210.html"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38" customWidth="1"/>
    <col min="6" max="6" width="61.75" style="239"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4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85.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70.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213.7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71">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4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4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4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99.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42.25">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54">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ht="28.5">
      <c r="A196" s="126" t="str">
        <f t="shared" si="10"/>
        <v>Smelter ListC4</v>
      </c>
      <c r="B196" s="126" t="s">
        <v>1078</v>
      </c>
      <c r="C196" s="126" t="s">
        <v>733</v>
      </c>
      <c r="D196" s="126" t="s">
        <v>1030</v>
      </c>
      <c r="E196" s="272" t="s">
        <v>1031</v>
      </c>
      <c r="F196" s="269" t="s">
        <v>1032</v>
      </c>
      <c r="G196" s="126" t="s">
        <v>1033</v>
      </c>
      <c r="H196" s="274" t="s">
        <v>1034</v>
      </c>
      <c r="I196" s="188" t="s">
        <v>18550</v>
      </c>
    </row>
    <row r="197" spans="1:9" ht="28.5">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ht="28.5">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7">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4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6"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8.9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1.9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1.95" customHeight="1">
      <c r="A295" s="126" t="str">
        <f t="shared" si="12"/>
        <v>CheckerJ78</v>
      </c>
      <c r="B295" s="126" t="s">
        <v>1154</v>
      </c>
      <c r="C295" s="126" t="s">
        <v>18981</v>
      </c>
      <c r="G295"/>
      <c r="H295" s="274"/>
    </row>
    <row r="296" spans="1:9" ht="51.95" customHeight="1">
      <c r="A296" s="126" t="str">
        <f t="shared" si="12"/>
        <v>CheckerJ79</v>
      </c>
      <c r="B296" s="126" t="s">
        <v>1154</v>
      </c>
      <c r="C296" s="126" t="s">
        <v>18982</v>
      </c>
      <c r="G296"/>
      <c r="H296" s="274"/>
    </row>
    <row r="297" spans="1:9" ht="51.9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6"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4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450000000000003"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0.9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99.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65016774-EBA9-4F7C-9CF5-6D2EAB11705F}"/>
    </customSheetView>
    <customSheetView guid="{C59130F4-2E03-5E48-94CE-6E4A0484DB9E}" showAutoFilter="1">
      <selection activeCell="E4" sqref="E4"/>
      <pageMargins left="0" right="0" top="0" bottom="0" header="0" footer="0"/>
      <pageSetup paperSize="9" orientation="portrait"/>
      <headerFooter alignWithMargins="0"/>
      <autoFilter ref="B1:N1" xr:uid="{2A58C7DB-0287-4021-869B-642D474A626B}"/>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2925A08F-C92A-423A-90BF-544E76FB1546}"/>
    </customSheetView>
    <customSheetView guid="{C59130F4-2E03-5E48-94CE-6E4A0484DB9E}" showAutoFilter="1">
      <selection activeCell="C1" sqref="C1:D65536"/>
      <pageMargins left="0" right="0" top="0" bottom="0" header="0" footer="0"/>
      <pageSetup orientation="portrait"/>
      <headerFooter alignWithMargins="0"/>
      <autoFilter ref="B1:C1" xr:uid="{9DDE5D0B-7E83-4A20-8513-A3610CD76F6B}"/>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8"/>
      <c r="B2" s="1" t="s">
        <v>1</v>
      </c>
      <c r="C2" s="2"/>
      <c r="D2" s="146"/>
      <c r="E2" s="2"/>
      <c r="F2" s="2"/>
      <c r="G2" s="24"/>
    </row>
    <row r="3" spans="1:7">
      <c r="A3" s="388"/>
      <c r="B3" s="2" t="s">
        <v>2</v>
      </c>
      <c r="C3" s="1"/>
      <c r="D3" s="147"/>
      <c r="E3" s="2"/>
      <c r="F3" s="1"/>
      <c r="G3" s="24"/>
    </row>
    <row r="4" spans="1:7" ht="15">
      <c r="A4" s="388"/>
      <c r="B4" s="183" t="s">
        <v>3</v>
      </c>
      <c r="C4" s="184"/>
      <c r="D4" s="185"/>
      <c r="E4" s="2"/>
      <c r="F4" s="184"/>
      <c r="G4" s="24"/>
    </row>
    <row r="5" spans="1:7">
      <c r="A5" s="388"/>
      <c r="B5" s="189" t="s">
        <v>4</v>
      </c>
      <c r="C5" s="186"/>
      <c r="D5" s="187"/>
      <c r="E5" s="2"/>
      <c r="F5" s="186"/>
      <c r="G5" s="24"/>
    </row>
    <row r="6" spans="1:7">
      <c r="A6" s="388"/>
      <c r="B6" s="2"/>
      <c r="C6" s="2"/>
      <c r="D6" s="146"/>
      <c r="E6" s="2"/>
      <c r="F6" s="2"/>
      <c r="G6" s="24"/>
    </row>
    <row r="7" spans="1:7">
      <c r="A7" s="388"/>
      <c r="B7" s="2"/>
      <c r="C7" s="2"/>
      <c r="D7" s="146"/>
      <c r="E7" s="2"/>
      <c r="F7" s="2"/>
      <c r="G7" s="24"/>
    </row>
    <row r="8" spans="1:7">
      <c r="A8" s="388"/>
      <c r="B8" s="2"/>
      <c r="C8" s="2"/>
      <c r="D8" s="146"/>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3" t="s">
        <v>7</v>
      </c>
      <c r="C12" s="174" t="s">
        <v>8</v>
      </c>
      <c r="D12" s="175" t="s">
        <v>9</v>
      </c>
      <c r="E12" s="174" t="s">
        <v>10</v>
      </c>
      <c r="F12" s="174" t="s">
        <v>11</v>
      </c>
      <c r="G12" s="24"/>
    </row>
    <row r="13" spans="1:7" ht="67.5">
      <c r="A13" s="388"/>
      <c r="B13" s="285">
        <v>1</v>
      </c>
      <c r="C13" s="223" t="s">
        <v>12</v>
      </c>
      <c r="D13" s="224">
        <v>44489</v>
      </c>
      <c r="E13" s="223" t="s">
        <v>12182</v>
      </c>
      <c r="F13" s="225" t="s">
        <v>12191</v>
      </c>
      <c r="G13" s="24"/>
    </row>
    <row r="14" spans="1:7" ht="67.5">
      <c r="A14" s="388"/>
      <c r="B14" s="222">
        <v>1.01</v>
      </c>
      <c r="C14" s="223" t="s">
        <v>12</v>
      </c>
      <c r="D14" s="224">
        <v>44523</v>
      </c>
      <c r="E14" s="223" t="s">
        <v>12183</v>
      </c>
      <c r="F14" s="225" t="s">
        <v>12191</v>
      </c>
      <c r="G14" s="24"/>
    </row>
    <row r="15" spans="1:7" ht="67.5">
      <c r="A15" s="388"/>
      <c r="B15" s="222">
        <v>1.02</v>
      </c>
      <c r="C15" s="223" t="s">
        <v>12</v>
      </c>
      <c r="D15" s="224">
        <v>44553</v>
      </c>
      <c r="E15" s="223" t="s">
        <v>12184</v>
      </c>
      <c r="F15" s="225" t="s">
        <v>12191</v>
      </c>
      <c r="G15" s="24"/>
    </row>
    <row r="16" spans="1:7" ht="90">
      <c r="A16" s="388"/>
      <c r="B16" s="222">
        <v>1.1000000000000001</v>
      </c>
      <c r="C16" s="223" t="s">
        <v>12</v>
      </c>
      <c r="D16" s="224">
        <v>44848</v>
      </c>
      <c r="E16" s="223" t="s">
        <v>12185</v>
      </c>
      <c r="F16" s="225" t="s">
        <v>12192</v>
      </c>
      <c r="G16" s="24"/>
    </row>
    <row r="17" spans="1:7" ht="56.25">
      <c r="A17" s="388"/>
      <c r="B17" s="222">
        <v>1.1100000000000001</v>
      </c>
      <c r="C17" s="223" t="s">
        <v>12</v>
      </c>
      <c r="D17" s="224">
        <v>44869</v>
      </c>
      <c r="E17" s="223" t="s">
        <v>12186</v>
      </c>
      <c r="F17" s="225" t="s">
        <v>12192</v>
      </c>
      <c r="G17" s="24"/>
    </row>
    <row r="18" spans="1:7" ht="56.25">
      <c r="A18" s="388"/>
      <c r="B18" s="222">
        <v>1.2</v>
      </c>
      <c r="C18" s="223" t="s">
        <v>12</v>
      </c>
      <c r="D18" s="224">
        <v>45058</v>
      </c>
      <c r="E18" s="223" t="s">
        <v>12235</v>
      </c>
      <c r="F18" s="225" t="s">
        <v>12193</v>
      </c>
      <c r="G18" s="24"/>
    </row>
    <row r="19" spans="1:7" ht="56.25">
      <c r="A19" s="388"/>
      <c r="B19" s="222">
        <v>1.3</v>
      </c>
      <c r="C19" s="223" t="s">
        <v>12</v>
      </c>
      <c r="D19" s="224">
        <v>45408</v>
      </c>
      <c r="E19" s="286" t="s">
        <v>18595</v>
      </c>
      <c r="F19" s="225" t="s">
        <v>12236</v>
      </c>
      <c r="G19" s="24"/>
    </row>
    <row r="20" spans="1:7" ht="56.25">
      <c r="A20" s="388"/>
      <c r="B20" s="291" t="s">
        <v>18598</v>
      </c>
      <c r="C20" s="223" t="s">
        <v>12</v>
      </c>
      <c r="D20" s="224">
        <v>45772</v>
      </c>
      <c r="E20" s="286" t="s">
        <v>19154</v>
      </c>
      <c r="F20" s="225" t="s">
        <v>19278</v>
      </c>
      <c r="G20" s="24"/>
    </row>
    <row r="21" spans="1:7" ht="13.5" thickBot="1">
      <c r="A21" s="389"/>
      <c r="B21" s="393" t="str">
        <f ca="1">OFFSET(L!$C$1,MATCH("General"&amp;"Cpy",L!$A:$A,0)-1,SL,,)</f>
        <v>© 2025 Responsible Minerals Initiative. All rights reserved.</v>
      </c>
      <c r="C21" s="393"/>
      <c r="D21" s="393"/>
      <c r="E21" s="393"/>
      <c r="F21" s="393"/>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4"/>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4"/>
      <c r="B1" s="395"/>
      <c r="C1" s="395"/>
      <c r="D1" s="396"/>
    </row>
    <row r="2" spans="1:8" ht="15">
      <c r="A2" s="176"/>
      <c r="B2" s="177" t="str">
        <f ca="1">OFFSET(L!$C$1,MATCH("Definitions"&amp;ADDRESS(ROW(),COLUMN(),4),L!$A:$A,0)-1,SL,,)</f>
        <v>ITEM</v>
      </c>
      <c r="C2" s="177" t="str">
        <f ca="1">OFFSET(L!$C$1,MATCH("Definitions"&amp;ADDRESS(ROW(),COLUMN(),4),L!$A:$A,0)-1,SL,,)</f>
        <v>DEFINITION</v>
      </c>
      <c r="D2" s="398"/>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8"/>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8"/>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8"/>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8"/>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8"/>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8"/>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9"/>
    </row>
    <row r="28" spans="1:5" ht="15">
      <c r="A28" s="176"/>
      <c r="B28" s="400" t="str">
        <f ca="1">OFFSET(L!$C$1,MATCH("Definitions"&amp;ADDRESS(ROW(),COLUMN(),4),L!$A:$A,0)-1,SL,,)</f>
        <v>* Please consult the EMRT Completion Guide for additional details on primary and secondary sources for this mineral.</v>
      </c>
      <c r="C28" s="400"/>
      <c r="D28" s="398"/>
      <c r="E28" s="179"/>
    </row>
    <row r="29" spans="1:5" ht="15">
      <c r="A29" s="176"/>
      <c r="B29" s="397" t="str">
        <f ca="1">OFFSET(L!$C$1,MATCH("General"&amp;"Cpy",L!$A:$A,0)-1,SL,,)</f>
        <v>© 2025 Responsible Minerals Initiative. All rights reserved.</v>
      </c>
      <c r="C29" s="397"/>
      <c r="D29" s="398"/>
      <c r="E29" s="179"/>
    </row>
    <row r="30" spans="1:5" ht="13.5" thickBot="1">
      <c r="A30" s="180"/>
      <c r="B30" s="181"/>
      <c r="C30" s="181"/>
      <c r="D30" s="399"/>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94" zoomScaleNormal="100" workbookViewId="0">
      <selection activeCell="D53" sqref="D53:E5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4"/>
      <c r="B1" s="405"/>
      <c r="C1" s="405"/>
      <c r="D1" s="405"/>
      <c r="E1" s="405"/>
      <c r="F1" s="405"/>
      <c r="G1" s="405"/>
      <c r="H1" s="405"/>
      <c r="I1" s="405"/>
      <c r="J1" s="405"/>
      <c r="K1" s="406"/>
      <c r="L1" s="102"/>
      <c r="P1" s="2"/>
      <c r="Q1" s="2"/>
      <c r="R1" s="2"/>
      <c r="S1" s="2"/>
      <c r="T1" s="2"/>
      <c r="U1" s="2"/>
      <c r="V1" s="2"/>
      <c r="W1" s="2"/>
      <c r="X1" s="2"/>
      <c r="Y1" s="2"/>
      <c r="Z1" s="2"/>
      <c r="AA1" s="2"/>
      <c r="AB1" s="2"/>
      <c r="AC1" s="2"/>
      <c r="AD1" s="2"/>
      <c r="AE1" s="2"/>
      <c r="AF1" s="2"/>
      <c r="AG1" s="2"/>
      <c r="AH1" s="2"/>
    </row>
    <row r="2" spans="1:34" ht="81.75" customHeight="1">
      <c r="A2" s="27"/>
      <c r="B2" s="281"/>
      <c r="C2" s="28"/>
      <c r="D2" s="407" t="str">
        <f ca="1">OFFSET(L!$C$1,MATCH("Declaration"&amp;ADDRESS(ROW(),COLUMN(),4),L!$A:$A,0)-1,SL,,)</f>
        <v>Extended Mineral Reporting Template (EMRT)</v>
      </c>
      <c r="E2" s="408"/>
      <c r="F2" s="408"/>
      <c r="G2" s="408"/>
      <c r="H2" s="408"/>
      <c r="I2" s="408"/>
      <c r="J2" s="409"/>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43"/>
      <c r="F3" s="444"/>
      <c r="G3" s="444"/>
      <c r="H3" s="444"/>
      <c r="I3" s="444"/>
      <c r="J3" s="190" t="s">
        <v>19342</v>
      </c>
      <c r="K3" s="29"/>
      <c r="L3" s="102"/>
      <c r="P3" s="38">
        <f>MATCH($D$3,LN,0)</f>
        <v>1</v>
      </c>
    </row>
    <row r="4" spans="1:34" ht="15.75">
      <c r="A4" s="27"/>
      <c r="B4" s="416" t="str">
        <f ca="1">OFFSET(L!$C$1,MATCH("Declaration"&amp;ADDRESS(ROW(),COLUMN(),4),L!$A:$A,0)-1,SL,,)</f>
        <v>The purpose of this document is to collect sourcing information on below minerals.</v>
      </c>
      <c r="C4" s="416"/>
      <c r="D4" s="416"/>
      <c r="E4" s="416"/>
      <c r="F4" s="416"/>
      <c r="G4" s="416"/>
      <c r="H4" s="416"/>
      <c r="I4" s="420" t="str">
        <f ca="1">OFFSET(L!$C$1,MATCH("Declaration"&amp;ADDRESS(ROW(),COLUMN(),4),L!$A:$A,0)-1,SL,,)</f>
        <v>Link to Terms &amp; Conditions</v>
      </c>
      <c r="J4" s="420"/>
      <c r="K4" s="29"/>
      <c r="L4" s="104"/>
      <c r="P4" s="2"/>
      <c r="Q4" s="2"/>
      <c r="R4" s="2"/>
      <c r="S4" s="2"/>
      <c r="T4" s="2"/>
      <c r="U4" s="2"/>
      <c r="V4" s="2"/>
      <c r="W4" s="2"/>
      <c r="X4" s="2"/>
      <c r="Y4" s="2"/>
      <c r="Z4" s="2"/>
      <c r="AA4" s="2"/>
      <c r="AB4" s="2"/>
      <c r="AC4" s="2"/>
      <c r="AD4" s="2"/>
      <c r="AE4" s="2"/>
      <c r="AF4" s="2"/>
      <c r="AG4" s="2"/>
      <c r="AH4" s="2"/>
    </row>
    <row r="5" spans="1:34" ht="15">
      <c r="A5" s="125" t="str">
        <f>LEFT(D9,1)</f>
        <v>C</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29"/>
      <c r="L6" s="104" t="s">
        <v>18</v>
      </c>
      <c r="P6" s="2"/>
      <c r="Q6" s="2"/>
      <c r="R6" s="2"/>
      <c r="S6" s="2"/>
      <c r="T6" s="2"/>
      <c r="U6" s="2"/>
      <c r="V6" s="2"/>
      <c r="W6" s="2"/>
      <c r="X6" s="2"/>
      <c r="Y6" s="2"/>
      <c r="Z6" s="2"/>
      <c r="AA6" s="2"/>
      <c r="AB6" s="2"/>
      <c r="AC6" s="2"/>
      <c r="AD6" s="2"/>
      <c r="AE6" s="2"/>
      <c r="AF6" s="2"/>
      <c r="AG6" s="2"/>
      <c r="AH6" s="2"/>
    </row>
    <row r="7" spans="1:34" ht="15.75">
      <c r="A7" s="27"/>
      <c r="B7" s="421" t="str">
        <f ca="1">OFFSET(L!$C$1,MATCH("Declaration"&amp;ADDRESS(ROW(),COLUMN(),4),L!$A:$A,0)-1,SL,,)</f>
        <v>Company Information</v>
      </c>
      <c r="C7" s="421"/>
      <c r="D7" s="421"/>
      <c r="E7" s="421"/>
      <c r="F7" s="421"/>
      <c r="G7" s="421"/>
      <c r="H7" s="421"/>
      <c r="I7" s="421"/>
      <c r="J7" s="42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10" t="s">
        <v>20063</v>
      </c>
      <c r="E8" s="411"/>
      <c r="F8" s="411"/>
      <c r="G8" s="411"/>
      <c r="H8" s="411"/>
      <c r="I8" s="411"/>
      <c r="J8" s="412"/>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6" t="s">
        <v>21</v>
      </c>
      <c r="E9" s="447"/>
      <c r="F9" s="447"/>
      <c r="G9" s="448"/>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2" t="str">
        <f ca="1">OFFSET(L!$C$1,MATCH("Declaration"&amp;ADDRESS(ROW(),COLUMN(),4)&amp;LEFT($D$9,1),L!$A:$A,0)-1,SL,,)</f>
        <v>Description of Scope: (*)</v>
      </c>
      <c r="C10" s="112"/>
      <c r="D10" s="417" t="s">
        <v>20064</v>
      </c>
      <c r="E10" s="418"/>
      <c r="F10" s="418"/>
      <c r="G10" s="418"/>
      <c r="H10" s="418"/>
      <c r="I10" s="418"/>
      <c r="J10" s="419"/>
      <c r="K10" s="29"/>
      <c r="L10" s="104"/>
      <c r="Q10" s="2"/>
      <c r="R10" s="2"/>
      <c r="S10" s="2"/>
      <c r="T10" s="2"/>
      <c r="U10" s="2"/>
      <c r="V10" s="2"/>
      <c r="W10" s="2"/>
      <c r="X10" s="2"/>
      <c r="Y10" s="2"/>
      <c r="Z10" s="2"/>
      <c r="AA10" s="2"/>
      <c r="AB10" s="2"/>
      <c r="AC10" s="2"/>
      <c r="AD10" s="2"/>
      <c r="AE10" s="2"/>
      <c r="AF10" s="2"/>
      <c r="AG10" s="2"/>
      <c r="AH10" s="2"/>
    </row>
    <row r="11" spans="1:34" ht="15.75">
      <c r="A11" s="31"/>
      <c r="B11" s="423"/>
      <c r="C11" s="112"/>
      <c r="D11" s="424" t="str">
        <f ca="1">IF(D9=Q9,OFFSET(L!$C$1,MATCH("Declaration"&amp;ADDRESS(ROW(),COLUMN(),4),L!$A:$A,0)-1,SL,,),"")</f>
        <v/>
      </c>
      <c r="E11" s="425"/>
      <c r="F11" s="425"/>
      <c r="G11" s="425"/>
      <c r="H11" s="425"/>
      <c r="I11" s="425"/>
      <c r="J11" s="426"/>
      <c r="K11" s="29"/>
      <c r="L11" s="104"/>
      <c r="Q11" s="2"/>
      <c r="R11" s="2"/>
      <c r="S11" s="2"/>
      <c r="T11" s="2"/>
      <c r="U11" s="2"/>
      <c r="V11" s="2"/>
      <c r="W11" s="2"/>
      <c r="X11" s="2"/>
      <c r="Y11" s="2"/>
      <c r="Z11" s="2"/>
      <c r="AA11" s="366" t="s">
        <v>19145</v>
      </c>
      <c r="AB11" s="2"/>
      <c r="AC11" s="2"/>
      <c r="AD11" s="2"/>
      <c r="AE11" s="2"/>
      <c r="AF11" s="2"/>
      <c r="AG11" s="2"/>
      <c r="AH11" s="2"/>
    </row>
    <row r="12" spans="1:34" ht="15.75">
      <c r="A12" s="31"/>
      <c r="B12" s="427" t="str">
        <f ca="1">OFFSET(L!$C$1,MATCH("Declaration"&amp;ADDRESS(ROW(),COLUMN(),4),L!$A:$A,0)-1,SL,,)</f>
        <v>Select Minerals/Metals in Scope (*):</v>
      </c>
      <c r="C12" s="112"/>
      <c r="D12" s="370" t="s">
        <v>40</v>
      </c>
      <c r="E12" s="429" t="s">
        <v>18641</v>
      </c>
      <c r="F12" s="430"/>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75">
      <c r="A13" s="31"/>
      <c r="B13" s="428" t="e">
        <f ca="1">OFFSET(L!$C$1,MATCH("Declaration"&amp;ADDRESS(ROW(),COLUMN(),4),L!$A:$A,0)-1,SL,,)</f>
        <v>#N/A</v>
      </c>
      <c r="C13" s="112"/>
      <c r="D13" s="370" t="s">
        <v>18644</v>
      </c>
      <c r="E13" s="429" t="s">
        <v>41</v>
      </c>
      <c r="F13" s="430"/>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hidden="1">
      <c r="A14" s="31"/>
      <c r="B14" s="431"/>
      <c r="C14" s="112"/>
      <c r="D14" s="296"/>
      <c r="E14" s="433"/>
      <c r="F14" s="434"/>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hidden="1">
      <c r="A15" s="31"/>
      <c r="B15" s="432"/>
      <c r="C15" s="112"/>
      <c r="D15" s="296"/>
      <c r="E15" s="433"/>
      <c r="F15" s="434"/>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3"/>
      <c r="E16" s="414"/>
      <c r="F16" s="414"/>
      <c r="G16" s="414"/>
      <c r="H16" s="414"/>
      <c r="I16" s="414"/>
      <c r="J16" s="415"/>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3"/>
      <c r="E17" s="414"/>
      <c r="F17" s="414"/>
      <c r="G17" s="414"/>
      <c r="H17" s="414"/>
      <c r="I17" s="414"/>
      <c r="J17" s="415"/>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3" t="s">
        <v>20063</v>
      </c>
      <c r="E18" s="414"/>
      <c r="F18" s="414"/>
      <c r="G18" s="414"/>
      <c r="H18" s="414"/>
      <c r="I18" s="414"/>
      <c r="J18" s="415"/>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3" t="s">
        <v>20065</v>
      </c>
      <c r="E19" s="414"/>
      <c r="F19" s="414"/>
      <c r="G19" s="414"/>
      <c r="H19" s="414"/>
      <c r="I19" s="414"/>
      <c r="J19" s="415"/>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5" t="s">
        <v>20066</v>
      </c>
      <c r="E20" s="436"/>
      <c r="F20" s="436"/>
      <c r="G20" s="436"/>
      <c r="H20" s="436"/>
      <c r="I20" s="436"/>
      <c r="J20" s="437"/>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3" t="s">
        <v>20067</v>
      </c>
      <c r="E21" s="414"/>
      <c r="F21" s="414"/>
      <c r="G21" s="414"/>
      <c r="H21" s="414"/>
      <c r="I21" s="414"/>
      <c r="J21" s="415"/>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3" t="s">
        <v>20065</v>
      </c>
      <c r="E22" s="414"/>
      <c r="F22" s="414"/>
      <c r="G22" s="414"/>
      <c r="H22" s="414"/>
      <c r="I22" s="414"/>
      <c r="J22" s="415"/>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3" t="s">
        <v>20068</v>
      </c>
      <c r="E23" s="414"/>
      <c r="F23" s="414"/>
      <c r="G23" s="414"/>
      <c r="H23" s="414"/>
      <c r="I23" s="414"/>
      <c r="J23" s="415"/>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5" t="s">
        <v>20066</v>
      </c>
      <c r="E24" s="436"/>
      <c r="F24" s="436"/>
      <c r="G24" s="436"/>
      <c r="H24" s="436"/>
      <c r="I24" s="436"/>
      <c r="J24" s="437"/>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3" t="s">
        <v>20067</v>
      </c>
      <c r="E25" s="414"/>
      <c r="F25" s="414"/>
      <c r="G25" s="414"/>
      <c r="H25" s="414"/>
      <c r="I25" s="414"/>
      <c r="J25" s="415"/>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1">
        <v>45868</v>
      </c>
      <c r="E26" s="442"/>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0"/>
      <c r="E27" s="45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1" t="str">
        <f ca="1">OFFSET(L!$C$1,MATCH("Declaration"&amp;ADDRESS(ROW(),COLUMN(),4),L!$A:$A,0)-1,SL,,)</f>
        <v>Answer the following questions 1 - 7 based on the declaration scope indicated above</v>
      </c>
      <c r="C28" s="451"/>
      <c r="D28" s="451"/>
      <c r="E28" s="451"/>
      <c r="F28" s="451"/>
      <c r="G28" s="451"/>
      <c r="H28" s="451"/>
      <c r="I28" s="451"/>
      <c r="J28" s="45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9" t="str">
        <f ca="1">OFFSET(L!$C$1,MATCH("Declaration"&amp;ADDRESS(ROW(),COLUMN(),4),L!$A:$A,0)-1,SL,,)</f>
        <v>Answer</v>
      </c>
      <c r="E29" s="449"/>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8" t="s">
        <v>25</v>
      </c>
      <c r="E30" s="439"/>
      <c r="F30" s="8"/>
      <c r="G30" s="401"/>
      <c r="H30" s="402"/>
      <c r="I30" s="402"/>
      <c r="J30" s="403"/>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8" t="s">
        <v>25</v>
      </c>
      <c r="E31" s="439"/>
      <c r="F31" s="8"/>
      <c r="G31" s="401"/>
      <c r="H31" s="402"/>
      <c r="I31" s="402"/>
      <c r="J31" s="403"/>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8" t="s">
        <v>25</v>
      </c>
      <c r="E32" s="439"/>
      <c r="F32" s="8"/>
      <c r="G32" s="401"/>
      <c r="H32" s="402"/>
      <c r="I32" s="402"/>
      <c r="J32" s="403"/>
      <c r="K32" s="29"/>
      <c r="L32" s="105"/>
      <c r="O32" s="38" t="str">
        <f t="shared" si="33"/>
        <v>(*)</v>
      </c>
      <c r="P32" s="38" t="str">
        <f t="shared" si="34"/>
        <v>(*)</v>
      </c>
      <c r="Q32" s="38" t="str">
        <f t="shared" si="35"/>
        <v>(*)</v>
      </c>
      <c r="R32" s="2"/>
      <c r="S32" s="2"/>
      <c r="T32" s="2"/>
      <c r="U32" s="2"/>
      <c r="V32" s="2"/>
      <c r="W32" s="2"/>
      <c r="X32" s="2"/>
      <c r="Y32" s="2"/>
      <c r="Z32" s="2"/>
      <c r="AA32" s="2"/>
      <c r="AB32" s="2"/>
      <c r="AC32" s="2"/>
      <c r="AD32" s="2"/>
      <c r="AE32" s="2"/>
      <c r="AF32" s="2"/>
      <c r="AG32" s="2"/>
    </row>
    <row r="33" spans="1:33" ht="22.5">
      <c r="A33" s="34"/>
      <c r="B33" s="297" t="str">
        <f t="shared" si="32"/>
        <v>Lithium(*)</v>
      </c>
      <c r="C33" s="28"/>
      <c r="D33" s="438" t="s">
        <v>25</v>
      </c>
      <c r="E33" s="439"/>
      <c r="F33" s="8"/>
      <c r="G33" s="401"/>
      <c r="H33" s="402"/>
      <c r="I33" s="402"/>
      <c r="J33" s="403"/>
      <c r="K33" s="29"/>
      <c r="L33" s="105"/>
      <c r="O33" s="38" t="str">
        <f t="shared" si="33"/>
        <v>(*)</v>
      </c>
      <c r="P33" s="38" t="str">
        <f t="shared" si="34"/>
        <v>(*)</v>
      </c>
      <c r="Q33" s="38" t="str">
        <f t="shared" si="35"/>
        <v>(*)</v>
      </c>
      <c r="R33" s="2"/>
      <c r="S33" s="2"/>
      <c r="T33" s="2"/>
      <c r="U33" s="2"/>
      <c r="V33" s="2"/>
      <c r="W33" s="2"/>
      <c r="X33" s="2"/>
      <c r="Y33" s="2"/>
      <c r="Z33" s="2"/>
      <c r="AA33" s="2"/>
      <c r="AB33" s="2"/>
      <c r="AC33" s="2"/>
      <c r="AD33" s="2"/>
      <c r="AE33" s="2"/>
      <c r="AF33" s="2"/>
      <c r="AG33" s="2"/>
    </row>
    <row r="34" spans="1:33" ht="22.5">
      <c r="A34" s="34"/>
      <c r="B34" s="297" t="str">
        <f t="shared" si="32"/>
        <v>Mica(*)</v>
      </c>
      <c r="C34" s="28"/>
      <c r="D34" s="438" t="s">
        <v>25</v>
      </c>
      <c r="E34" s="439"/>
      <c r="F34" s="8"/>
      <c r="G34" s="401"/>
      <c r="H34" s="402"/>
      <c r="I34" s="402"/>
      <c r="J34" s="403"/>
      <c r="K34" s="29"/>
      <c r="L34" s="105"/>
      <c r="O34" s="38" t="str">
        <f t="shared" si="33"/>
        <v>(*)</v>
      </c>
      <c r="P34" s="38" t="str">
        <f t="shared" si="34"/>
        <v>(*)</v>
      </c>
      <c r="Q34" s="38" t="str">
        <f t="shared" si="35"/>
        <v>(*)</v>
      </c>
      <c r="R34" s="2"/>
      <c r="S34" s="2"/>
      <c r="T34" s="2"/>
      <c r="U34" s="2"/>
      <c r="V34" s="2"/>
      <c r="W34" s="2"/>
      <c r="X34" s="2"/>
      <c r="Y34" s="2"/>
      <c r="Z34" s="2"/>
      <c r="AA34" s="2"/>
      <c r="AB34" s="2"/>
      <c r="AC34" s="2"/>
      <c r="AD34" s="2"/>
      <c r="AE34" s="2"/>
      <c r="AF34" s="2"/>
      <c r="AG34" s="2"/>
    </row>
    <row r="35" spans="1:33" ht="22.5">
      <c r="A35" s="34"/>
      <c r="B35" s="297" t="str">
        <f t="shared" si="32"/>
        <v>Nickel(*)</v>
      </c>
      <c r="C35" s="28"/>
      <c r="D35" s="438" t="s">
        <v>25</v>
      </c>
      <c r="E35" s="439"/>
      <c r="F35" s="8"/>
      <c r="G35" s="401"/>
      <c r="H35" s="402"/>
      <c r="I35" s="402"/>
      <c r="J35" s="403"/>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7" t="str">
        <f t="shared" si="32"/>
        <v/>
      </c>
      <c r="C36" s="28"/>
      <c r="D36" s="438"/>
      <c r="E36" s="439"/>
      <c r="F36" s="8"/>
      <c r="G36" s="401"/>
      <c r="H36" s="402"/>
      <c r="I36" s="402"/>
      <c r="J36" s="403"/>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38"/>
      <c r="E37" s="439"/>
      <c r="F37" s="8"/>
      <c r="G37" s="401"/>
      <c r="H37" s="402"/>
      <c r="I37" s="402"/>
      <c r="J37" s="403"/>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38"/>
      <c r="E38" s="439"/>
      <c r="F38" s="8"/>
      <c r="G38" s="401"/>
      <c r="H38" s="402"/>
      <c r="I38" s="402"/>
      <c r="J38" s="403"/>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38"/>
      <c r="E39" s="439"/>
      <c r="F39" s="8"/>
      <c r="G39" s="401"/>
      <c r="H39" s="402"/>
      <c r="I39" s="402"/>
      <c r="J39" s="403"/>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40" t="str">
        <f ca="1">D29</f>
        <v>Answer</v>
      </c>
      <c r="E41" s="440"/>
      <c r="F41" s="14"/>
      <c r="G41" s="37" t="str">
        <f ca="1">G29</f>
        <v>Comments</v>
      </c>
      <c r="H41" s="37"/>
      <c r="I41" s="37"/>
      <c r="J41" s="73"/>
      <c r="K41" s="29"/>
      <c r="L41" s="99"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Cobalt(*)</v>
      </c>
      <c r="C42" s="28"/>
      <c r="D42" s="438" t="s">
        <v>25</v>
      </c>
      <c r="E42" s="439"/>
      <c r="F42" s="8"/>
      <c r="G42" s="401"/>
      <c r="H42" s="402"/>
      <c r="I42" s="402"/>
      <c r="J42" s="403"/>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5">
      <c r="A43" s="34"/>
      <c r="B43" s="298" t="str">
        <f t="shared" si="36"/>
        <v>Copper(*)</v>
      </c>
      <c r="C43" s="28"/>
      <c r="D43" s="438" t="s">
        <v>25</v>
      </c>
      <c r="E43" s="439"/>
      <c r="F43" s="8"/>
      <c r="G43" s="401"/>
      <c r="H43" s="402"/>
      <c r="I43" s="402"/>
      <c r="J43" s="403"/>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5">
      <c r="A44" s="34"/>
      <c r="B44" s="298" t="str">
        <f t="shared" si="36"/>
        <v>Graphite(*)</v>
      </c>
      <c r="C44" s="28"/>
      <c r="D44" s="438" t="s">
        <v>25</v>
      </c>
      <c r="E44" s="439"/>
      <c r="F44" s="8"/>
      <c r="G44" s="401"/>
      <c r="H44" s="402"/>
      <c r="I44" s="402"/>
      <c r="J44" s="403"/>
      <c r="K44" s="29"/>
      <c r="L44" s="105"/>
      <c r="P44" s="299" t="str">
        <f t="shared" si="45"/>
        <v>(*)</v>
      </c>
      <c r="R44" s="2"/>
      <c r="S44" s="300" t="str">
        <f t="shared" si="46"/>
        <v>Graphite</v>
      </c>
      <c r="T44" s="301" t="str">
        <f t="shared" ref="T44" si="56">IF(S45="",S44,IF(S44="",S45,IF(S44&gt;S45,S45,S44)))</f>
        <v>Graphite</v>
      </c>
      <c r="U44" s="301" t="str">
        <f t="shared" ref="U44" si="57">IF(T44="",T44,IF(T43="",T43,IF(T43&gt;T44,T43,T44)))</f>
        <v>Graphite</v>
      </c>
      <c r="V44" s="301" t="str">
        <f t="shared" ref="V44" si="58">IF(U45="",U44,IF(U44="",U45,IF(U44&gt;U45,U45,U44)))</f>
        <v>Graphite</v>
      </c>
      <c r="W44" s="301" t="str">
        <f t="shared" ref="W44" si="59">IF(V44="",V44,IF(V43="",V43,IF(V43&gt;V44,V43,V44)))</f>
        <v>Graphite</v>
      </c>
      <c r="X44" s="301" t="str">
        <f t="shared" ref="X44" si="60">IF(W45="",W44,IF(W44="",W45,IF(W44&gt;W45,W45,W44)))</f>
        <v>Graphite</v>
      </c>
      <c r="Y44" s="301" t="str">
        <f t="shared" ref="Y44" si="61">IF(X44="",X44,IF(X43="",X43,IF(X43&gt;X44,X43,X44)))</f>
        <v>Graphite</v>
      </c>
      <c r="Z44" s="301" t="str">
        <f t="shared" ref="Z44" si="62">IF(Y45="",Y44,IF(Y44="",Y45,IF(Y44&gt;Y45,Y45,Y44)))</f>
        <v>Graphite</v>
      </c>
      <c r="AA44" s="301" t="str">
        <f t="shared" ref="AA44" si="63">IF(Z44="",Z44,IF(Z43="",Z43,IF(Z43&gt;Z44,Z43,Z44)))</f>
        <v>Graphite</v>
      </c>
      <c r="AB44" s="301" t="str">
        <f t="shared" ref="AB44" si="64">IF(AA45="",AA44,IF(AA44="",AA45,IF(AA44&gt;AA45,AA45,AA44)))</f>
        <v>Graphite</v>
      </c>
      <c r="AC44" s="301" t="str">
        <f t="shared" ref="AC44" si="65">IF(AB44="",AB44,IF(AB43="",AB43,IF(AB43&gt;AB44,AB43,AB44)))</f>
        <v>Graphite</v>
      </c>
      <c r="AD44" s="2"/>
      <c r="AE44" s="2"/>
      <c r="AF44" s="2"/>
      <c r="AG44" s="2"/>
    </row>
    <row r="45" spans="1:33" ht="22.5">
      <c r="A45" s="34"/>
      <c r="B45" s="298" t="str">
        <f t="shared" si="36"/>
        <v>Lithium(*)</v>
      </c>
      <c r="C45" s="28"/>
      <c r="D45" s="438" t="s">
        <v>25</v>
      </c>
      <c r="E45" s="439"/>
      <c r="F45" s="8"/>
      <c r="G45" s="401"/>
      <c r="H45" s="402"/>
      <c r="I45" s="402"/>
      <c r="J45" s="403"/>
      <c r="K45" s="29"/>
      <c r="L45" s="105"/>
      <c r="P45" s="299" t="str">
        <f t="shared" si="45"/>
        <v>(*)</v>
      </c>
      <c r="R45" s="2"/>
      <c r="S45" s="300" t="str">
        <f t="shared" si="46"/>
        <v>Lithium</v>
      </c>
      <c r="T45" s="301" t="str">
        <f t="shared" ref="T45" si="66">IF(S45="",S45,IF(S44="",S44,IF(S44&gt;S45,S44,S45)))</f>
        <v>Lithium</v>
      </c>
      <c r="U45" s="301" t="str">
        <f t="shared" ref="U45" si="67">IF(T46="",T45,IF(T45="",T46,IF(T45&gt;T46,T46,T45)))</f>
        <v>Lithium</v>
      </c>
      <c r="V45" s="301" t="str">
        <f t="shared" ref="V45" si="68">IF(U45="",U45,IF(U44="",U44,IF(U44&gt;U45,U44,U45)))</f>
        <v>Lithium</v>
      </c>
      <c r="W45" s="301" t="str">
        <f t="shared" ref="W45" si="69">IF(V46="",V45,IF(V45="",V46,IF(V45&gt;V46,V46,V45)))</f>
        <v>Lithium</v>
      </c>
      <c r="X45" s="301" t="str">
        <f t="shared" ref="X45" si="70">IF(W45="",W45,IF(W44="",W44,IF(W44&gt;W45,W44,W45)))</f>
        <v>Lithium</v>
      </c>
      <c r="Y45" s="301" t="str">
        <f t="shared" ref="Y45" si="71">IF(X46="",X45,IF(X45="",X46,IF(X45&gt;X46,X46,X45)))</f>
        <v>Lithium</v>
      </c>
      <c r="Z45" s="301" t="str">
        <f t="shared" ref="Z45" si="72">IF(Y45="",Y45,IF(Y44="",Y44,IF(Y44&gt;Y45,Y44,Y45)))</f>
        <v>Lithium</v>
      </c>
      <c r="AA45" s="301" t="str">
        <f t="shared" ref="AA45" si="73">IF(Z46="",Z45,IF(Z45="",Z46,IF(Z45&gt;Z46,Z46,Z45)))</f>
        <v>Lithium</v>
      </c>
      <c r="AB45" s="301" t="str">
        <f t="shared" ref="AB45" si="74">IF(AA45="",AA45,IF(AA44="",AA44,IF(AA44&gt;AA45,AA44,AA45)))</f>
        <v>Lithium</v>
      </c>
      <c r="AC45" s="301" t="str">
        <f t="shared" ref="AC45" si="75">IF(AB46="",AB45,IF(AB45="",AB46,IF(AB45&gt;AB46,AB46,AB45)))</f>
        <v>Lithium</v>
      </c>
      <c r="AD45" s="2"/>
      <c r="AE45" s="2"/>
      <c r="AF45" s="2"/>
      <c r="AG45" s="2"/>
    </row>
    <row r="46" spans="1:33" ht="22.5">
      <c r="A46" s="34"/>
      <c r="B46" s="298" t="str">
        <f t="shared" si="36"/>
        <v>Mica(*)</v>
      </c>
      <c r="C46" s="28"/>
      <c r="D46" s="438" t="s">
        <v>25</v>
      </c>
      <c r="E46" s="439"/>
      <c r="F46" s="8"/>
      <c r="G46" s="401"/>
      <c r="H46" s="402"/>
      <c r="I46" s="402"/>
      <c r="J46" s="403"/>
      <c r="K46" s="29"/>
      <c r="L46" s="105"/>
      <c r="P46" s="299" t="str">
        <f t="shared" si="45"/>
        <v>(*)</v>
      </c>
      <c r="R46" s="2"/>
      <c r="S46" s="300" t="str">
        <f t="shared" si="46"/>
        <v>Mica</v>
      </c>
      <c r="T46" s="301" t="str">
        <f t="shared" ref="T46" si="76">IF(S47="",S46,IF(S46="",S47,IF(S46&gt;S47,S47,S46)))</f>
        <v>Mica</v>
      </c>
      <c r="U46" s="301" t="str">
        <f t="shared" ref="U46" si="77">IF(T46="",T46,IF(T45="",T45,IF(T45&gt;T46,T45,T46)))</f>
        <v>Mica</v>
      </c>
      <c r="V46" s="301" t="str">
        <f t="shared" ref="V46" si="78">IF(U47="",U46,IF(U46="",U47,IF(U46&gt;U47,U47,U46)))</f>
        <v>Mica</v>
      </c>
      <c r="W46" s="301" t="str">
        <f t="shared" ref="W46" si="79">IF(V46="",V46,IF(V45="",V45,IF(V45&gt;V46,V45,V46)))</f>
        <v>Mica</v>
      </c>
      <c r="X46" s="301" t="str">
        <f t="shared" ref="X46" si="80">IF(W47="",W46,IF(W46="",W47,IF(W46&gt;W47,W47,W46)))</f>
        <v>Mica</v>
      </c>
      <c r="Y46" s="301" t="str">
        <f t="shared" ref="Y46" si="81">IF(X46="",X46,IF(X45="",X45,IF(X45&gt;X46,X45,X46)))</f>
        <v>Mica</v>
      </c>
      <c r="Z46" s="301" t="str">
        <f t="shared" ref="Z46" si="82">IF(Y47="",Y46,IF(Y46="",Y47,IF(Y46&gt;Y47,Y47,Y46)))</f>
        <v>Mica</v>
      </c>
      <c r="AA46" s="301" t="str">
        <f t="shared" ref="AA46" si="83">IF(Z46="",Z46,IF(Z45="",Z45,IF(Z45&gt;Z46,Z45,Z46)))</f>
        <v>Mica</v>
      </c>
      <c r="AB46" s="301" t="str">
        <f t="shared" ref="AB46" si="84">IF(AA47="",AA46,IF(AA46="",AA47,IF(AA46&gt;AA47,AA47,AA46)))</f>
        <v>Mica</v>
      </c>
      <c r="AC46" s="301" t="str">
        <f t="shared" ref="AC46" si="85">IF(AB46="",AB46,IF(AB45="",AB45,IF(AB45&gt;AB46,AB45,AB46)))</f>
        <v>Mica</v>
      </c>
      <c r="AD46" s="2"/>
      <c r="AE46" s="2"/>
      <c r="AF46" s="2"/>
      <c r="AG46" s="2"/>
    </row>
    <row r="47" spans="1:33" ht="22.5">
      <c r="A47" s="34"/>
      <c r="B47" s="298" t="str">
        <f t="shared" si="36"/>
        <v>Nickel(*)</v>
      </c>
      <c r="C47" s="28"/>
      <c r="D47" s="438" t="s">
        <v>25</v>
      </c>
      <c r="E47" s="439"/>
      <c r="F47" s="8"/>
      <c r="G47" s="401"/>
      <c r="H47" s="402"/>
      <c r="I47" s="402"/>
      <c r="J47" s="403"/>
      <c r="K47" s="29"/>
      <c r="L47" s="105"/>
      <c r="P47" s="299" t="str">
        <f t="shared" si="45"/>
        <v>(*)</v>
      </c>
      <c r="R47" s="2"/>
      <c r="S47" s="300" t="str">
        <f t="shared" si="46"/>
        <v>Nickel</v>
      </c>
      <c r="T47" s="301" t="str">
        <f t="shared" ref="T47" si="86">IF(S47="",S47,IF(S46="",S46,IF(S46&gt;S47,S46,S47)))</f>
        <v>Nickel</v>
      </c>
      <c r="U47" s="301" t="str">
        <f t="shared" ref="U47" si="87">IF(T48="",T47,IF(T47="",T48,IF(T47&gt;T48,T48,T47)))</f>
        <v>Nickel</v>
      </c>
      <c r="V47" s="301" t="str">
        <f t="shared" ref="V47" si="88">IF(U47="",U47,IF(U46="",U46,IF(U46&gt;U47,U46,U47)))</f>
        <v>Nickel</v>
      </c>
      <c r="W47" s="301" t="str">
        <f t="shared" ref="W47" si="89">IF(V48="",V47,IF(V47="",V48,IF(V47&gt;V48,V48,V47)))</f>
        <v>Nickel</v>
      </c>
      <c r="X47" s="301" t="str">
        <f t="shared" ref="X47" si="90">IF(W47="",W47,IF(W46="",W46,IF(W46&gt;W47,W46,W47)))</f>
        <v>Nickel</v>
      </c>
      <c r="Y47" s="301" t="str">
        <f t="shared" ref="Y47" si="91">IF(X48="",X47,IF(X47="",X48,IF(X47&gt;X48,X48,X47)))</f>
        <v>Nickel</v>
      </c>
      <c r="Z47" s="301" t="str">
        <f t="shared" ref="Z47" si="92">IF(Y47="",Y47,IF(Y46="",Y46,IF(Y46&gt;Y47,Y46,Y47)))</f>
        <v>Nickel</v>
      </c>
      <c r="AA47" s="301" t="str">
        <f t="shared" ref="AA47" si="93">IF(Z48="",Z47,IF(Z47="",Z48,IF(Z47&gt;Z48,Z48,Z47)))</f>
        <v>Nickel</v>
      </c>
      <c r="AB47" s="301" t="str">
        <f t="shared" ref="AB47" si="94">IF(AA47="",AA47,IF(AA46="",AA46,IF(AA46&gt;AA47,AA46,AA47)))</f>
        <v>Nickel</v>
      </c>
      <c r="AC47" s="301" t="str">
        <f t="shared" ref="AC47" si="95">IF(AB48="",AB47,IF(AB47="",AB48,IF(AB47&gt;AB48,AB48,AB47)))</f>
        <v>Nickel</v>
      </c>
      <c r="AD47" s="2"/>
      <c r="AE47" s="2"/>
      <c r="AF47" s="2"/>
      <c r="AG47" s="2"/>
    </row>
    <row r="48" spans="1:33" ht="22.5" hidden="1">
      <c r="A48" s="34"/>
      <c r="B48" s="298" t="str">
        <f t="shared" si="36"/>
        <v/>
      </c>
      <c r="C48" s="28"/>
      <c r="D48" s="438"/>
      <c r="E48" s="439"/>
      <c r="F48" s="8"/>
      <c r="G48" s="401"/>
      <c r="H48" s="402"/>
      <c r="I48" s="402"/>
      <c r="J48" s="403"/>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38"/>
      <c r="E49" s="439"/>
      <c r="F49" s="8"/>
      <c r="G49" s="401"/>
      <c r="H49" s="402"/>
      <c r="I49" s="402"/>
      <c r="J49" s="403"/>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38"/>
      <c r="E50" s="439"/>
      <c r="F50" s="8"/>
      <c r="G50" s="401"/>
      <c r="H50" s="402"/>
      <c r="I50" s="402"/>
      <c r="J50" s="403"/>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38"/>
      <c r="E51" s="439"/>
      <c r="F51" s="8"/>
      <c r="G51" s="401"/>
      <c r="H51" s="402"/>
      <c r="I51" s="402"/>
      <c r="J51" s="403"/>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53.2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40" t="str">
        <f ca="1">D29</f>
        <v>Answer</v>
      </c>
      <c r="E53" s="440"/>
      <c r="F53" s="14"/>
      <c r="G53" s="37" t="str">
        <f ca="1">G29</f>
        <v>Comments</v>
      </c>
      <c r="H53" s="445"/>
      <c r="I53" s="445"/>
      <c r="J53" s="445"/>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74.25" customHeight="1">
      <c r="A54" s="34"/>
      <c r="B54" s="298" t="str">
        <f>IF(ISERROR(AA$12),"",AA$12&amp;"")&amp;P$54</f>
        <v>Cobalt(*)</v>
      </c>
      <c r="C54" s="6"/>
      <c r="D54" s="438" t="s">
        <v>25</v>
      </c>
      <c r="E54" s="439"/>
      <c r="F54" s="40"/>
      <c r="G54" s="401" t="s">
        <v>20074</v>
      </c>
      <c r="H54" s="402"/>
      <c r="I54" s="402"/>
      <c r="J54" s="403"/>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8" t="s">
        <v>26</v>
      </c>
      <c r="E55" s="439"/>
      <c r="F55" s="40"/>
      <c r="G55" s="401"/>
      <c r="H55" s="402"/>
      <c r="I55" s="402"/>
      <c r="J55" s="403"/>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8" t="s">
        <v>26</v>
      </c>
      <c r="E56" s="439"/>
      <c r="F56" s="40"/>
      <c r="G56" s="401"/>
      <c r="H56" s="402"/>
      <c r="I56" s="402"/>
      <c r="J56" s="403"/>
      <c r="K56" s="29"/>
      <c r="L56" s="105"/>
      <c r="P56" s="299" t="str">
        <f t="shared" si="135"/>
        <v>(*)</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8" t="s">
        <v>26</v>
      </c>
      <c r="E57" s="439"/>
      <c r="F57" s="40"/>
      <c r="G57" s="401"/>
      <c r="H57" s="402"/>
      <c r="I57" s="402"/>
      <c r="J57" s="403"/>
      <c r="K57" s="29"/>
      <c r="L57" s="105"/>
      <c r="P57" s="299" t="str">
        <f t="shared" si="135"/>
        <v>(*)</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8" t="s">
        <v>22</v>
      </c>
      <c r="E58" s="439"/>
      <c r="F58" s="40"/>
      <c r="G58" s="401"/>
      <c r="H58" s="402"/>
      <c r="I58" s="402"/>
      <c r="J58" s="403"/>
      <c r="K58" s="29"/>
      <c r="L58" s="105"/>
      <c r="P58" s="299" t="str">
        <f t="shared" si="135"/>
        <v>(*)</v>
      </c>
      <c r="Q58" s="2"/>
      <c r="R58" s="2"/>
      <c r="S58" s="2"/>
      <c r="T58" s="2"/>
      <c r="U58" s="2"/>
      <c r="V58" s="2"/>
      <c r="W58" s="2"/>
      <c r="X58" s="2"/>
      <c r="Y58" s="2">
        <v>39</v>
      </c>
      <c r="Z58" s="2"/>
      <c r="AA58" s="2"/>
      <c r="AB58" s="2"/>
      <c r="AC58" s="2"/>
      <c r="AD58" s="2"/>
      <c r="AE58" s="2"/>
      <c r="AF58" s="2"/>
    </row>
    <row r="59" spans="1:33" ht="22.5">
      <c r="A59" s="34"/>
      <c r="B59" s="298" t="str">
        <f>IF(ISERROR(AA$17),"",AA$17&amp;"")&amp;P$59</f>
        <v>Nickel(*)</v>
      </c>
      <c r="C59" s="6"/>
      <c r="D59" s="438" t="s">
        <v>26</v>
      </c>
      <c r="E59" s="439"/>
      <c r="F59" s="40"/>
      <c r="G59" s="401"/>
      <c r="H59" s="402"/>
      <c r="I59" s="402"/>
      <c r="J59" s="403"/>
      <c r="K59" s="29"/>
      <c r="L59" s="105"/>
      <c r="P59" s="299" t="str">
        <f t="shared" si="135"/>
        <v>(*)</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38"/>
      <c r="E60" s="439"/>
      <c r="F60" s="40"/>
      <c r="G60" s="401"/>
      <c r="H60" s="402"/>
      <c r="I60" s="402"/>
      <c r="J60" s="403"/>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38"/>
      <c r="E61" s="439"/>
      <c r="F61" s="40"/>
      <c r="G61" s="401"/>
      <c r="H61" s="402"/>
      <c r="I61" s="402"/>
      <c r="J61" s="403"/>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38"/>
      <c r="E62" s="439"/>
      <c r="F62" s="40"/>
      <c r="G62" s="401"/>
      <c r="H62" s="402"/>
      <c r="I62" s="402"/>
      <c r="J62" s="403"/>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38"/>
      <c r="E63" s="439"/>
      <c r="F63" s="40"/>
      <c r="G63" s="401"/>
      <c r="H63" s="402"/>
      <c r="I63" s="402"/>
      <c r="J63" s="403"/>
      <c r="K63" s="29"/>
      <c r="L63" s="105"/>
      <c r="P63" s="299"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45" customHeight="1">
      <c r="A65" s="34"/>
      <c r="B65" s="37" t="str">
        <f ca="1">OFFSET(L!$C$1,MATCH("Declaration"&amp;ADDRESS(ROW(),COLUMN(),4),L!$A:$A,0)-1,SL,,)&amp;Q53</f>
        <v>4) Does 100 percent of the specified minaral/metal originate from recycled or scrap sources?(*)</v>
      </c>
      <c r="C65" s="6"/>
      <c r="D65" s="440" t="str">
        <f ca="1">D29</f>
        <v>Answer</v>
      </c>
      <c r="E65" s="440"/>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8" t="s">
        <v>22</v>
      </c>
      <c r="E66" s="439"/>
      <c r="F66" s="40"/>
      <c r="G66" s="401"/>
      <c r="H66" s="402"/>
      <c r="I66" s="402"/>
      <c r="J66" s="403"/>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8" t="s">
        <v>22</v>
      </c>
      <c r="E67" s="439"/>
      <c r="F67" s="40"/>
      <c r="G67" s="401"/>
      <c r="H67" s="402"/>
      <c r="I67" s="402"/>
      <c r="J67" s="403"/>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8" t="s">
        <v>22</v>
      </c>
      <c r="E68" s="439"/>
      <c r="F68" s="40"/>
      <c r="G68" s="401"/>
      <c r="H68" s="402"/>
      <c r="I68" s="402"/>
      <c r="J68" s="403"/>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8" t="s">
        <v>22</v>
      </c>
      <c r="E69" s="439"/>
      <c r="F69" s="40"/>
      <c r="G69" s="401"/>
      <c r="H69" s="402"/>
      <c r="I69" s="402"/>
      <c r="J69" s="403"/>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8" t="s">
        <v>22</v>
      </c>
      <c r="E70" s="439"/>
      <c r="F70" s="40"/>
      <c r="G70" s="401"/>
      <c r="H70" s="402"/>
      <c r="I70" s="402"/>
      <c r="J70" s="403"/>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8" t="str">
        <f>IF(ISERROR(AA$17),"",AA$17&amp;"")&amp;P$59</f>
        <v>Nickel(*)</v>
      </c>
      <c r="C71" s="6"/>
      <c r="D71" s="438" t="s">
        <v>22</v>
      </c>
      <c r="E71" s="439"/>
      <c r="F71" s="40"/>
      <c r="G71" s="401"/>
      <c r="H71" s="402"/>
      <c r="I71" s="402"/>
      <c r="J71" s="403"/>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8" t="str">
        <f>IF(ISERROR(AA$18),"",AA$18&amp;"")&amp;P$60</f>
        <v/>
      </c>
      <c r="C72" s="6"/>
      <c r="D72" s="438"/>
      <c r="E72" s="439"/>
      <c r="F72" s="40"/>
      <c r="G72" s="401"/>
      <c r="H72" s="402"/>
      <c r="I72" s="402"/>
      <c r="J72" s="403"/>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8" t="str">
        <f>IF(ISERROR(AA$19),"",AA$19&amp;"")&amp;P$61</f>
        <v/>
      </c>
      <c r="C73" s="6"/>
      <c r="D73" s="438"/>
      <c r="E73" s="439"/>
      <c r="F73" s="40"/>
      <c r="G73" s="401"/>
      <c r="H73" s="402"/>
      <c r="I73" s="402"/>
      <c r="J73" s="403"/>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8" t="str">
        <f>IF(ISERROR(AA$20),"",AA$20&amp;"")&amp;P$62</f>
        <v/>
      </c>
      <c r="C74" s="6"/>
      <c r="D74" s="438"/>
      <c r="E74" s="439"/>
      <c r="F74" s="40"/>
      <c r="G74" s="401"/>
      <c r="H74" s="402"/>
      <c r="I74" s="402"/>
      <c r="J74" s="403"/>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8" t="str">
        <f>IF(ISERROR(AA$21),"",AA$21&amp;"")&amp;P$63</f>
        <v/>
      </c>
      <c r="C75" s="6"/>
      <c r="D75" s="438"/>
      <c r="E75" s="439"/>
      <c r="F75" s="40"/>
      <c r="G75" s="401"/>
      <c r="H75" s="402"/>
      <c r="I75" s="402"/>
      <c r="J75" s="403"/>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40" t="str">
        <f ca="1">D29</f>
        <v>Answer</v>
      </c>
      <c r="E77" s="440"/>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8" t="s">
        <v>20069</v>
      </c>
      <c r="E78" s="439"/>
      <c r="F78" s="40"/>
      <c r="G78" s="401"/>
      <c r="H78" s="402"/>
      <c r="I78" s="402"/>
      <c r="J78" s="403"/>
      <c r="K78" s="29"/>
      <c r="L78" s="105"/>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8" t="s">
        <v>30</v>
      </c>
      <c r="E79" s="439"/>
      <c r="F79" s="40"/>
      <c r="G79" s="401" t="s">
        <v>20070</v>
      </c>
      <c r="H79" s="402"/>
      <c r="I79" s="402"/>
      <c r="J79" s="403"/>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8" t="s">
        <v>30</v>
      </c>
      <c r="E80" s="439"/>
      <c r="F80" s="40"/>
      <c r="G80" s="401" t="s">
        <v>20070</v>
      </c>
      <c r="H80" s="402"/>
      <c r="I80" s="402"/>
      <c r="J80" s="403"/>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8" t="s">
        <v>30</v>
      </c>
      <c r="E81" s="439"/>
      <c r="F81" s="40"/>
      <c r="G81" s="401" t="s">
        <v>20070</v>
      </c>
      <c r="H81" s="402"/>
      <c r="I81" s="402"/>
      <c r="J81" s="403"/>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8" t="s">
        <v>20069</v>
      </c>
      <c r="E82" s="439"/>
      <c r="F82" s="40"/>
      <c r="G82" s="401"/>
      <c r="H82" s="402"/>
      <c r="I82" s="402"/>
      <c r="J82" s="403"/>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38" t="s">
        <v>30</v>
      </c>
      <c r="E83" s="439"/>
      <c r="F83" s="40"/>
      <c r="G83" s="401" t="s">
        <v>20070</v>
      </c>
      <c r="H83" s="402"/>
      <c r="I83" s="402"/>
      <c r="J83" s="403"/>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38"/>
      <c r="E84" s="439"/>
      <c r="F84" s="40"/>
      <c r="G84" s="401"/>
      <c r="H84" s="402"/>
      <c r="I84" s="402"/>
      <c r="J84" s="403"/>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38"/>
      <c r="E85" s="439"/>
      <c r="F85" s="40"/>
      <c r="G85" s="401"/>
      <c r="H85" s="402"/>
      <c r="I85" s="402"/>
      <c r="J85" s="403"/>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38"/>
      <c r="E86" s="439"/>
      <c r="F86" s="40"/>
      <c r="G86" s="401"/>
      <c r="H86" s="402"/>
      <c r="I86" s="402"/>
      <c r="J86" s="403"/>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38"/>
      <c r="E87" s="439"/>
      <c r="F87" s="40"/>
      <c r="G87" s="401"/>
      <c r="H87" s="402"/>
      <c r="I87" s="402"/>
      <c r="J87" s="403"/>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40" t="str">
        <f ca="1">D29</f>
        <v>Answer</v>
      </c>
      <c r="E89" s="440"/>
      <c r="F89" s="14"/>
      <c r="G89" s="37" t="str">
        <f ca="1">G29</f>
        <v>Comments</v>
      </c>
      <c r="H89" s="452"/>
      <c r="I89" s="452"/>
      <c r="J89" s="452"/>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8" t="s">
        <v>25</v>
      </c>
      <c r="E90" s="439"/>
      <c r="F90" s="40"/>
      <c r="G90" s="401"/>
      <c r="H90" s="402"/>
      <c r="I90" s="402"/>
      <c r="J90" s="403"/>
      <c r="K90" s="29"/>
      <c r="L90" s="105"/>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8" t="s">
        <v>22</v>
      </c>
      <c r="E91" s="439"/>
      <c r="F91" s="40"/>
      <c r="G91" s="401"/>
      <c r="H91" s="402"/>
      <c r="I91" s="402"/>
      <c r="J91" s="403"/>
      <c r="K91" s="29"/>
      <c r="L91" s="105"/>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8" t="s">
        <v>22</v>
      </c>
      <c r="E92" s="439"/>
      <c r="F92" s="40"/>
      <c r="G92" s="401"/>
      <c r="H92" s="402"/>
      <c r="I92" s="402"/>
      <c r="J92" s="403"/>
      <c r="K92" s="29"/>
      <c r="L92" s="105"/>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8" t="s">
        <v>22</v>
      </c>
      <c r="E93" s="439"/>
      <c r="F93" s="40"/>
      <c r="G93" s="401"/>
      <c r="H93" s="402"/>
      <c r="I93" s="402"/>
      <c r="J93" s="403"/>
      <c r="K93" s="29"/>
      <c r="L93" s="105"/>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8" t="s">
        <v>25</v>
      </c>
      <c r="E94" s="439"/>
      <c r="F94" s="40"/>
      <c r="G94" s="401"/>
      <c r="H94" s="402"/>
      <c r="I94" s="402"/>
      <c r="J94" s="403"/>
      <c r="K94" s="29"/>
      <c r="L94" s="105"/>
      <c r="P94" s="2"/>
      <c r="Q94" s="2"/>
      <c r="R94" s="2"/>
      <c r="S94" s="2"/>
      <c r="T94" s="2"/>
      <c r="U94" s="2"/>
      <c r="V94" s="2"/>
      <c r="W94" s="2"/>
      <c r="X94" s="2"/>
      <c r="Y94" s="2">
        <v>58</v>
      </c>
      <c r="Z94" s="2"/>
      <c r="AA94" s="2"/>
      <c r="AB94" s="2"/>
      <c r="AC94" s="2"/>
      <c r="AD94" s="2"/>
      <c r="AE94" s="2"/>
      <c r="AF94" s="2"/>
      <c r="AG94" s="2"/>
    </row>
    <row r="95" spans="1:33" ht="22.5">
      <c r="A95" s="34"/>
      <c r="B95" s="298" t="str">
        <f>IF(ISERROR(AA$17),"",AA$17&amp;"")&amp;P$59</f>
        <v>Nickel(*)</v>
      </c>
      <c r="C95" s="6"/>
      <c r="D95" s="438" t="s">
        <v>22</v>
      </c>
      <c r="E95" s="439"/>
      <c r="F95" s="40"/>
      <c r="G95" s="401"/>
      <c r="H95" s="402"/>
      <c r="I95" s="402"/>
      <c r="J95" s="403"/>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38"/>
      <c r="E96" s="439"/>
      <c r="F96" s="40"/>
      <c r="G96" s="401"/>
      <c r="H96" s="402"/>
      <c r="I96" s="402"/>
      <c r="J96" s="403"/>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38"/>
      <c r="E97" s="439"/>
      <c r="F97" s="40"/>
      <c r="G97" s="401"/>
      <c r="H97" s="402"/>
      <c r="I97" s="402"/>
      <c r="J97" s="403"/>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38"/>
      <c r="E98" s="439"/>
      <c r="F98" s="40"/>
      <c r="G98" s="401"/>
      <c r="H98" s="402"/>
      <c r="I98" s="402"/>
      <c r="J98" s="403"/>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38"/>
      <c r="E99" s="439"/>
      <c r="F99" s="40"/>
      <c r="G99" s="401"/>
      <c r="H99" s="402"/>
      <c r="I99" s="402"/>
      <c r="J99" s="403"/>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40" t="str">
        <f ca="1">D29</f>
        <v>Answer</v>
      </c>
      <c r="E101" s="440"/>
      <c r="F101" s="14"/>
      <c r="G101" s="37" t="str">
        <f ca="1">G29</f>
        <v>Comments</v>
      </c>
      <c r="H101" s="452" t="str">
        <f>IF(Q115="(*)","Click here to enter smelter names","")</f>
        <v/>
      </c>
      <c r="I101" s="452"/>
      <c r="J101" s="452"/>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8" t="s">
        <v>25</v>
      </c>
      <c r="E102" s="439"/>
      <c r="F102" s="41"/>
      <c r="G102" s="401"/>
      <c r="H102" s="402"/>
      <c r="I102" s="402"/>
      <c r="J102" s="403"/>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8" t="s">
        <v>25</v>
      </c>
      <c r="E103" s="439"/>
      <c r="F103" s="41"/>
      <c r="G103" s="401"/>
      <c r="H103" s="402"/>
      <c r="I103" s="402"/>
      <c r="J103" s="403"/>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8" t="s">
        <v>25</v>
      </c>
      <c r="E104" s="439"/>
      <c r="F104" s="41"/>
      <c r="G104" s="401"/>
      <c r="H104" s="402"/>
      <c r="I104" s="402"/>
      <c r="J104" s="403"/>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8" t="s">
        <v>25</v>
      </c>
      <c r="E105" s="439"/>
      <c r="F105" s="41"/>
      <c r="G105" s="401"/>
      <c r="H105" s="402"/>
      <c r="I105" s="402"/>
      <c r="J105" s="403"/>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8" t="s">
        <v>25</v>
      </c>
      <c r="E106" s="439"/>
      <c r="F106" s="41"/>
      <c r="G106" s="401"/>
      <c r="H106" s="402"/>
      <c r="I106" s="402"/>
      <c r="J106" s="403"/>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Nickel(*)</v>
      </c>
      <c r="C107" s="28"/>
      <c r="D107" s="438" t="s">
        <v>25</v>
      </c>
      <c r="E107" s="439"/>
      <c r="F107" s="41"/>
      <c r="G107" s="401"/>
      <c r="H107" s="402"/>
      <c r="I107" s="402"/>
      <c r="J107" s="403"/>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38"/>
      <c r="E108" s="439"/>
      <c r="F108" s="41"/>
      <c r="G108" s="401"/>
      <c r="H108" s="402"/>
      <c r="I108" s="402"/>
      <c r="J108" s="403"/>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38"/>
      <c r="E109" s="439"/>
      <c r="F109" s="41"/>
      <c r="G109" s="401"/>
      <c r="H109" s="402"/>
      <c r="I109" s="402"/>
      <c r="J109" s="403"/>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38"/>
      <c r="E110" s="439"/>
      <c r="F110" s="41"/>
      <c r="G110" s="401"/>
      <c r="H110" s="402"/>
      <c r="I110" s="402"/>
      <c r="J110" s="403"/>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38"/>
      <c r="E111" s="439"/>
      <c r="F111" s="43"/>
      <c r="G111" s="401"/>
      <c r="H111" s="402"/>
      <c r="I111" s="402"/>
      <c r="J111" s="403"/>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3" t="str">
        <f ca="1">OFFSET(L!$C$1,MATCH("Declaration"&amp;ADDRESS(ROW(),COLUMN(),4),L!$A:$A,0)-1,SL,,)</f>
        <v>Answer the Following Questions at a Company Level</v>
      </c>
      <c r="C113" s="453"/>
      <c r="D113" s="453"/>
      <c r="E113" s="453"/>
      <c r="F113" s="453"/>
      <c r="G113" s="453"/>
      <c r="H113" s="453"/>
      <c r="I113" s="453"/>
      <c r="J113" s="453"/>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9" t="str">
        <f ca="1">D29</f>
        <v>Answer</v>
      </c>
      <c r="E114" s="449"/>
      <c r="F114" s="46"/>
      <c r="G114" s="449" t="str">
        <f ca="1">G29</f>
        <v>Comments</v>
      </c>
      <c r="H114" s="449" t="e">
        <f>HLOOKUP(SL,LT,$O114,0)</f>
        <v>#NAME?</v>
      </c>
      <c r="I114" s="449"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8" t="s">
        <v>25</v>
      </c>
      <c r="E115" s="439"/>
      <c r="F115" s="50"/>
      <c r="G115" s="401"/>
      <c r="H115" s="402"/>
      <c r="I115" s="402"/>
      <c r="J115" s="403"/>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54"/>
      <c r="H116" s="454"/>
      <c r="I116" s="454"/>
      <c r="J116" s="454"/>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8" t="s">
        <v>25</v>
      </c>
      <c r="E117" s="439"/>
      <c r="F117" s="50"/>
      <c r="G117" s="455" t="s">
        <v>20071</v>
      </c>
      <c r="H117" s="456"/>
      <c r="I117" s="456"/>
      <c r="J117" s="457"/>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58"/>
      <c r="E119" s="458"/>
      <c r="F119" s="231"/>
      <c r="G119" s="459"/>
      <c r="H119" s="459"/>
      <c r="I119" s="459"/>
      <c r="J119" s="459"/>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8" t="s">
        <v>25</v>
      </c>
      <c r="E120" s="439"/>
      <c r="F120" s="8"/>
      <c r="G120" s="401"/>
      <c r="H120" s="402"/>
      <c r="I120" s="402"/>
      <c r="J120" s="403"/>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8" t="s">
        <v>38</v>
      </c>
      <c r="E121" s="439"/>
      <c r="F121" s="8"/>
      <c r="G121" s="401" t="s">
        <v>20070</v>
      </c>
      <c r="H121" s="402"/>
      <c r="I121" s="402"/>
      <c r="J121" s="403"/>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8" t="s">
        <v>38</v>
      </c>
      <c r="E122" s="439"/>
      <c r="F122" s="8"/>
      <c r="G122" s="401" t="s">
        <v>20070</v>
      </c>
      <c r="H122" s="402"/>
      <c r="I122" s="402"/>
      <c r="J122" s="403"/>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8" t="s">
        <v>38</v>
      </c>
      <c r="E123" s="439"/>
      <c r="F123" s="8"/>
      <c r="G123" s="401" t="s">
        <v>20070</v>
      </c>
      <c r="H123" s="402"/>
      <c r="I123" s="402"/>
      <c r="J123" s="403"/>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8" t="s">
        <v>25</v>
      </c>
      <c r="E124" s="439"/>
      <c r="F124" s="8"/>
      <c r="G124" s="401"/>
      <c r="H124" s="402"/>
      <c r="I124" s="402"/>
      <c r="J124" s="403"/>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8" t="str">
        <f>IF(ISERROR(AA$17),"",AA$17&amp;"")&amp;P$59</f>
        <v>Nickel(*)</v>
      </c>
      <c r="C125" s="6"/>
      <c r="D125" s="438" t="s">
        <v>38</v>
      </c>
      <c r="E125" s="439"/>
      <c r="F125" s="8"/>
      <c r="G125" s="401" t="s">
        <v>20070</v>
      </c>
      <c r="H125" s="402"/>
      <c r="I125" s="402"/>
      <c r="J125" s="403"/>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38"/>
      <c r="E126" s="439"/>
      <c r="F126" s="8"/>
      <c r="G126" s="401"/>
      <c r="H126" s="402"/>
      <c r="I126" s="402"/>
      <c r="J126" s="403"/>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38"/>
      <c r="E127" s="439"/>
      <c r="F127" s="8"/>
      <c r="G127" s="401"/>
      <c r="H127" s="402"/>
      <c r="I127" s="402"/>
      <c r="J127" s="403"/>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38"/>
      <c r="E128" s="439"/>
      <c r="F128" s="8"/>
      <c r="G128" s="401"/>
      <c r="H128" s="402"/>
      <c r="I128" s="402"/>
      <c r="J128" s="403"/>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38"/>
      <c r="E129" s="439"/>
      <c r="F129" s="8"/>
      <c r="G129" s="401"/>
      <c r="H129" s="402"/>
      <c r="I129" s="402"/>
      <c r="J129" s="403"/>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8" t="s">
        <v>25</v>
      </c>
      <c r="E131" s="439"/>
      <c r="F131" s="50"/>
      <c r="G131" s="401"/>
      <c r="H131" s="402"/>
      <c r="I131" s="402"/>
      <c r="J131" s="403"/>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3" t="s">
        <v>32</v>
      </c>
      <c r="E133" s="464"/>
      <c r="F133" s="50"/>
      <c r="G133" s="455" t="s">
        <v>20071</v>
      </c>
      <c r="H133" s="402"/>
      <c r="I133" s="402"/>
      <c r="J133" s="403"/>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54"/>
      <c r="H134" s="454"/>
      <c r="I134" s="454"/>
      <c r="J134" s="454"/>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8" t="s">
        <v>25</v>
      </c>
      <c r="E135" s="439"/>
      <c r="F135" s="50"/>
      <c r="G135" s="401"/>
      <c r="H135" s="402"/>
      <c r="I135" s="402"/>
      <c r="J135" s="403"/>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65"/>
      <c r="H136" s="465"/>
      <c r="I136" s="465"/>
      <c r="J136" s="465"/>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8" t="s">
        <v>25</v>
      </c>
      <c r="E137" s="439"/>
      <c r="F137" s="50"/>
      <c r="G137" s="401"/>
      <c r="H137" s="402"/>
      <c r="I137" s="402"/>
      <c r="J137" s="403"/>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0" t="str">
        <f>IF(OR($D$8="",$I$3=""),"","Click here to check required fields completion")</f>
        <v/>
      </c>
      <c r="C138" s="460"/>
      <c r="D138" s="460"/>
      <c r="E138" s="460"/>
      <c r="F138" s="460"/>
      <c r="G138" s="460"/>
      <c r="H138" s="460"/>
      <c r="I138" s="460"/>
      <c r="J138" s="46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1" t="str">
        <f ca="1">OFFSET(L!$C$1,MATCH("General"&amp;"Cpy",L!$A:$A,0)-1,SL,,)</f>
        <v>© 2025 Responsible Minerals Initiative. All rights reserved.</v>
      </c>
      <c r="B139" s="462"/>
      <c r="C139" s="462"/>
      <c r="D139" s="462"/>
      <c r="E139" s="462"/>
      <c r="F139" s="462"/>
      <c r="G139" s="462"/>
      <c r="H139" s="462"/>
      <c r="I139" s="462"/>
      <c r="J139" s="46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7"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5"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33" r:id="rId1" xr:uid="{E83E3C88-515A-4CFF-BFD2-2B3151752B2C}"/>
  </hyperlinks>
  <pageMargins left="0.70866141732283505" right="0.70866141732283505" top="0.74803149606299202" bottom="0.74803149606299202" header="0.31496062992126" footer="0.31496062992126"/>
  <pageSetup scale="41" fitToHeight="0" orientation="portrait" r:id="rId2"/>
  <headerFooter>
    <oddHeader>&amp;R&amp;"Calibri"&amp;14&amp;KFF0000 L2: Internal use only&amp;1#_x000D_</oddHeader>
  </headerFooter>
  <rowBreaks count="2" manualBreakCount="2">
    <brk id="58" max="11" man="1"/>
    <brk id="60" max="11" man="1"/>
  </row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36" activePane="bottomLeft" state="frozen"/>
      <selection activeCell="B24" sqref="B24:J24"/>
      <selection pane="bottomLeft" activeCell="J26" sqref="J26"/>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3"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6" t="str">
        <f ca="1">OFFSET(L!$C$1,MATCH("Smelter List"&amp;ADDRESS(ROW(),COLUMN(),4),L!$A:$A,0)-1,SL,,)</f>
        <v>Link to "RMAP Conformant Smelter List"</v>
      </c>
      <c r="K2" s="467"/>
      <c r="L2" s="467"/>
      <c r="M2" s="467"/>
      <c r="N2" s="467"/>
      <c r="O2" s="467"/>
      <c r="P2" s="162"/>
      <c r="Q2" s="163"/>
      <c r="R2" s="164"/>
      <c r="S2" s="164"/>
      <c r="T2" s="164"/>
      <c r="AB2" s="310"/>
      <c r="AH2" s="130" t="s">
        <v>25</v>
      </c>
    </row>
    <row r="3" spans="1:34" s="16" customFormat="1" ht="249.6" customHeight="1">
      <c r="A3" s="200"/>
      <c r="B3" s="46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8"/>
      <c r="D3" s="468"/>
      <c r="E3" s="468"/>
      <c r="F3" s="165"/>
      <c r="G3" s="469" t="str">
        <f ca="1">OFFSET(L!$C$1,MATCH("General"&amp;"Cpy",L!$A:$A,0)-1,SL,,)</f>
        <v>© 2025 Responsible Minerals Initiative. All rights reserved.</v>
      </c>
      <c r="H3" s="470"/>
      <c r="I3" s="471"/>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76.5">
      <c r="A5" s="386" t="s">
        <v>12044</v>
      </c>
      <c r="B5" s="302" t="s">
        <v>40</v>
      </c>
      <c r="C5" s="152" t="s">
        <v>12194</v>
      </c>
      <c r="D5" s="149"/>
      <c r="E5" s="149" t="s">
        <v>65</v>
      </c>
      <c r="F5" s="149" t="s">
        <v>12044</v>
      </c>
      <c r="G5" s="149" t="s">
        <v>12</v>
      </c>
      <c r="H5" s="204">
        <v>0</v>
      </c>
      <c r="I5" s="205" t="s">
        <v>12045</v>
      </c>
      <c r="J5" s="205" t="s">
        <v>68</v>
      </c>
      <c r="K5" s="150"/>
      <c r="L5" s="150"/>
      <c r="M5" s="150"/>
      <c r="N5" s="150"/>
      <c r="O5" s="150"/>
      <c r="P5" s="207"/>
      <c r="Q5" s="151"/>
      <c r="R5" s="149" t="str">
        <f ca="1">IF(ISERROR($V5),"",OFFSET('Smelter Look-up'!$C$4,$V5-4,0)&amp;"")</f>
        <v>Anhui Hanrui New Material Co., Ltd.</v>
      </c>
      <c r="S5" s="155" t="str">
        <f t="shared" ref="S5:S12" ca="1" si="0">IF(B5="","",IF(ISERROR(MATCH($E5,CL,0)),"Unknown",INDIRECT("'C'!$A$"&amp;MATCH($E5,CL,0)+1)))</f>
        <v>CN</v>
      </c>
      <c r="T5" s="155" t="str">
        <f ca="1">IF(B5="","",IF(ISERROR(MATCH($J5,SorP!$B$1:$B$6226,0)),"",INDIRECT("'SorP'!$A$"&amp;MATCH($S5&amp;$J5,SorP!C:C,0))))</f>
        <v>CN-AH</v>
      </c>
      <c r="U5" s="168"/>
      <c r="V5" s="169">
        <f>IF(C5="",NA(),MATCH($B5&amp;$C5,'Smelter Look-up'!$J:$J,0))</f>
        <v>5</v>
      </c>
      <c r="X5" s="170">
        <f t="shared" ref="X5:X12" si="1">IF(AND(C5="Smelter not listed",OR(LEN(D5)=0,LEN(E5)=0)),1,0)</f>
        <v>0</v>
      </c>
      <c r="AB5" s="312" t="str">
        <f t="shared" ref="AB5:AB12" si="2">IF(C5="","",B5)</f>
        <v>Cobalt</v>
      </c>
    </row>
    <row r="6" spans="1:34" s="170" customFormat="1" ht="89.25">
      <c r="A6" s="386" t="s">
        <v>72</v>
      </c>
      <c r="B6" s="302" t="s">
        <v>40</v>
      </c>
      <c r="C6" s="152" t="s">
        <v>70</v>
      </c>
      <c r="D6" s="149"/>
      <c r="E6" s="149" t="s">
        <v>71</v>
      </c>
      <c r="F6" s="149" t="s">
        <v>72</v>
      </c>
      <c r="G6" s="149" t="s">
        <v>12</v>
      </c>
      <c r="H6" s="204">
        <v>0</v>
      </c>
      <c r="I6" s="205" t="s">
        <v>73</v>
      </c>
      <c r="J6" s="205" t="s">
        <v>7357</v>
      </c>
      <c r="K6" s="150"/>
      <c r="L6" s="150"/>
      <c r="M6" s="150"/>
      <c r="N6" s="150"/>
      <c r="O6" s="150"/>
      <c r="P6" s="207"/>
      <c r="Q6" s="151"/>
      <c r="R6" s="149" t="str">
        <f ca="1">IF(ISERROR($V6),"",OFFSET('Smelter Look-up'!$C$4,$V6-4,0)&amp;"")</f>
        <v>Compagnie de Tifnout Tiranimine</v>
      </c>
      <c r="S6" s="155" t="str">
        <f t="shared" ca="1" si="0"/>
        <v>MA</v>
      </c>
      <c r="T6" s="155" t="str">
        <f ca="1">IF(B6="","",IF(ISERROR(MATCH($J6,SorP!$B$1:$B$6226,0)),"",INDIRECT("'SorP'!$A$"&amp;MATCH($S6&amp;$J6,SorP!C:C,0))))</f>
        <v>MA-07</v>
      </c>
      <c r="U6" s="168"/>
      <c r="V6" s="169">
        <f>IF(C6="",NA(),MATCH($B6&amp;$C6,'Smelter Look-up'!$J:$J,0))</f>
        <v>12</v>
      </c>
      <c r="X6" s="170">
        <f t="shared" si="1"/>
        <v>0</v>
      </c>
      <c r="AB6" s="312" t="str">
        <f t="shared" si="2"/>
        <v>Cobalt</v>
      </c>
    </row>
    <row r="7" spans="1:34" s="170" customFormat="1" ht="76.5">
      <c r="A7" s="386" t="s">
        <v>88</v>
      </c>
      <c r="B7" s="302" t="s">
        <v>40</v>
      </c>
      <c r="C7" s="152" t="s">
        <v>86</v>
      </c>
      <c r="D7" s="149"/>
      <c r="E7" s="149" t="s">
        <v>87</v>
      </c>
      <c r="F7" s="149" t="s">
        <v>88</v>
      </c>
      <c r="G7" s="149" t="s">
        <v>12</v>
      </c>
      <c r="H7" s="204">
        <v>0</v>
      </c>
      <c r="I7" s="205" t="s">
        <v>89</v>
      </c>
      <c r="J7" s="205" t="s">
        <v>89</v>
      </c>
      <c r="K7" s="150"/>
      <c r="L7" s="150"/>
      <c r="M7" s="150"/>
      <c r="N7" s="150"/>
      <c r="O7" s="150"/>
      <c r="P7" s="207"/>
      <c r="Q7" s="151"/>
      <c r="R7" s="149" t="str">
        <f ca="1">IF(ISERROR($V7),"",OFFSET('Smelter Look-up'!$C$4,$V7-4,0)&amp;"")</f>
        <v>Dynatec Madagascar Company</v>
      </c>
      <c r="S7" s="155" t="str">
        <f t="shared" ca="1" si="0"/>
        <v>MG</v>
      </c>
      <c r="T7" s="155" t="str">
        <f ca="1">IF(B7="","",IF(ISERROR(MATCH($J7,SorP!$B$1:$B$6226,0)),"",INDIRECT("'SorP'!$A$"&amp;MATCH($S7&amp;$J7,SorP!C:C,0))))</f>
        <v>MG-A</v>
      </c>
      <c r="U7" s="168"/>
      <c r="V7" s="169">
        <f>IF(C7="",NA(),MATCH($B7&amp;$C7,'Smelter Look-up'!$J:$J,0))</f>
        <v>21</v>
      </c>
      <c r="X7" s="170">
        <f t="shared" si="1"/>
        <v>0</v>
      </c>
      <c r="AB7" s="312" t="str">
        <f t="shared" si="2"/>
        <v>Cobalt</v>
      </c>
    </row>
    <row r="8" spans="1:34" s="170" customFormat="1" ht="38.25">
      <c r="A8" s="386" t="s">
        <v>12196</v>
      </c>
      <c r="B8" s="302" t="s">
        <v>40</v>
      </c>
      <c r="C8" s="152" t="s">
        <v>12195</v>
      </c>
      <c r="D8" s="149"/>
      <c r="E8" s="149" t="s">
        <v>1746</v>
      </c>
      <c r="F8" s="149" t="s">
        <v>12196</v>
      </c>
      <c r="G8" s="149" t="s">
        <v>12</v>
      </c>
      <c r="H8" s="204">
        <v>0</v>
      </c>
      <c r="I8" s="205" t="s">
        <v>10986</v>
      </c>
      <c r="J8" s="205" t="s">
        <v>10986</v>
      </c>
      <c r="K8" s="150"/>
      <c r="L8" s="150"/>
      <c r="M8" s="150"/>
      <c r="N8" s="150"/>
      <c r="O8" s="150"/>
      <c r="P8" s="207"/>
      <c r="Q8" s="151"/>
      <c r="R8" s="149" t="str">
        <f ca="1">IF(ISERROR($V8),"",OFFSET('Smelter Look-up'!$C$4,$V8-4,0)&amp;"")</f>
        <v>Eti Bakir A.S</v>
      </c>
      <c r="S8" s="155" t="str">
        <f t="shared" ca="1" si="0"/>
        <v>TR</v>
      </c>
      <c r="T8" s="155" t="str">
        <f ca="1">IF(B8="","",IF(ISERROR(MATCH($J8,SorP!$B$1:$B$6226,0)),"",INDIRECT("'SorP'!$A$"&amp;MATCH($S8&amp;$J8,SorP!C:C,0))))</f>
        <v>TR-47</v>
      </c>
      <c r="U8" s="168"/>
      <c r="V8" s="169">
        <f>IF(C8="",NA(),MATCH($B8&amp;$C8,'Smelter Look-up'!$J:$J,0))</f>
        <v>23</v>
      </c>
      <c r="X8" s="170">
        <f t="shared" si="1"/>
        <v>0</v>
      </c>
      <c r="AB8" s="312" t="str">
        <f t="shared" si="2"/>
        <v>Cobalt</v>
      </c>
    </row>
    <row r="9" spans="1:34" s="170" customFormat="1" ht="102">
      <c r="A9" s="386" t="s">
        <v>108</v>
      </c>
      <c r="B9" s="302" t="s">
        <v>40</v>
      </c>
      <c r="C9" s="152" t="s">
        <v>107</v>
      </c>
      <c r="D9" s="149"/>
      <c r="E9" s="149" t="s">
        <v>65</v>
      </c>
      <c r="F9" s="149" t="s">
        <v>108</v>
      </c>
      <c r="G9" s="149" t="s">
        <v>12</v>
      </c>
      <c r="H9" s="204">
        <v>0</v>
      </c>
      <c r="I9" s="205" t="s">
        <v>105</v>
      </c>
      <c r="J9" s="205" t="s">
        <v>106</v>
      </c>
      <c r="K9" s="150"/>
      <c r="L9" s="150"/>
      <c r="M9" s="150"/>
      <c r="N9" s="150"/>
      <c r="O9" s="150"/>
      <c r="P9" s="207"/>
      <c r="Q9" s="151"/>
      <c r="R9" s="149" t="str">
        <f ca="1">IF(ISERROR($V9),"",OFFSET('Smelter Look-up'!$C$4,$V9-4,0)&amp;"")</f>
        <v>Ganzhou Highpower Technology Co., Ltd.</v>
      </c>
      <c r="S9" s="155" t="str">
        <f t="shared" ca="1" si="0"/>
        <v>CN</v>
      </c>
      <c r="T9" s="155" t="str">
        <f ca="1">IF(B9="","",IF(ISERROR(MATCH($J9,SorP!$B$1:$B$6226,0)),"",INDIRECT("'SorP'!$A$"&amp;MATCH($S9&amp;$J9,SorP!C:C,0))))</f>
        <v>CN-JX</v>
      </c>
      <c r="U9" s="168"/>
      <c r="V9" s="169">
        <f>IF(C9="",NA(),MATCH($B9&amp;$C9,'Smelter Look-up'!$J:$J,0))</f>
        <v>34</v>
      </c>
      <c r="X9" s="170">
        <f t="shared" si="1"/>
        <v>0</v>
      </c>
      <c r="AB9" s="312" t="str">
        <f t="shared" si="2"/>
        <v>Cobalt</v>
      </c>
    </row>
    <row r="10" spans="1:34" s="170" customFormat="1" ht="114.75">
      <c r="A10" s="386" t="s">
        <v>110</v>
      </c>
      <c r="B10" s="302" t="s">
        <v>40</v>
      </c>
      <c r="C10" s="152" t="s">
        <v>109</v>
      </c>
      <c r="D10" s="149"/>
      <c r="E10" s="149" t="s">
        <v>65</v>
      </c>
      <c r="F10" s="149" t="s">
        <v>110</v>
      </c>
      <c r="G10" s="149" t="s">
        <v>12</v>
      </c>
      <c r="H10" s="204">
        <v>0</v>
      </c>
      <c r="I10" s="205" t="s">
        <v>105</v>
      </c>
      <c r="J10" s="205" t="s">
        <v>106</v>
      </c>
      <c r="K10" s="150"/>
      <c r="L10" s="150"/>
      <c r="M10" s="150"/>
      <c r="N10" s="150"/>
      <c r="O10" s="150"/>
      <c r="P10" s="207"/>
      <c r="Q10" s="151"/>
      <c r="R10" s="149" t="str">
        <f ca="1">IF(ISERROR($V10),"",OFFSET('Smelter Look-up'!$C$4,$V10-4,0)&amp;"")</f>
        <v>Ganzhou Tengyuan Cobalt New Material Co., Ltd.</v>
      </c>
      <c r="S10" s="155" t="str">
        <f t="shared" ca="1" si="0"/>
        <v>CN</v>
      </c>
      <c r="T10" s="155" t="str">
        <f ca="1">IF(B10="","",IF(ISERROR(MATCH($J10,SorP!$B$1:$B$6226,0)),"",INDIRECT("'SorP'!$A$"&amp;MATCH($S10&amp;$J10,SorP!C:C,0))))</f>
        <v>CN-JX</v>
      </c>
      <c r="U10" s="168"/>
      <c r="V10" s="169">
        <f>IF(C10="",NA(),MATCH($B10&amp;$C10,'Smelter Look-up'!$J:$J,0))</f>
        <v>35</v>
      </c>
      <c r="X10" s="170">
        <f t="shared" si="1"/>
        <v>0</v>
      </c>
      <c r="AB10" s="312" t="str">
        <f t="shared" si="2"/>
        <v>Cobalt</v>
      </c>
    </row>
    <row r="11" spans="1:34" s="170" customFormat="1" ht="89.25">
      <c r="A11" s="387" t="s">
        <v>112</v>
      </c>
      <c r="B11" s="302" t="s">
        <v>40</v>
      </c>
      <c r="C11" s="152" t="s">
        <v>111</v>
      </c>
      <c r="D11" s="149"/>
      <c r="E11" s="149" t="s">
        <v>65</v>
      </c>
      <c r="F11" s="149" t="s">
        <v>112</v>
      </c>
      <c r="G11" s="149" t="s">
        <v>12</v>
      </c>
      <c r="H11" s="204">
        <v>0</v>
      </c>
      <c r="I11" s="205" t="s">
        <v>113</v>
      </c>
      <c r="J11" s="205" t="s">
        <v>114</v>
      </c>
      <c r="K11" s="150"/>
      <c r="L11" s="150"/>
      <c r="M11" s="150"/>
      <c r="N11" s="150"/>
      <c r="O11" s="150"/>
      <c r="P11" s="207"/>
      <c r="Q11" s="151"/>
      <c r="R11" s="149" t="str">
        <f ca="1">IF(ISERROR($V11),"",OFFSET('Smelter Look-up'!$C$4,$V11-4,0)&amp;"")</f>
        <v>Gem (Jiangsu) Cobalt Industry Co., Ltd.</v>
      </c>
      <c r="S11" s="155" t="str">
        <f t="shared" ca="1" si="0"/>
        <v>CN</v>
      </c>
      <c r="T11" s="155" t="str">
        <f ca="1">IF(B11="","",IF(ISERROR(MATCH($J11,SorP!$B$1:$B$6226,0)),"",INDIRECT("'SorP'!$A$"&amp;MATCH($S11&amp;$J11,SorP!C:C,0))))</f>
        <v>CN-JS</v>
      </c>
      <c r="U11" s="168"/>
      <c r="V11" s="169">
        <f>IF(C11="",NA(),MATCH($B11&amp;$C11,'Smelter Look-up'!$J:$J,0))</f>
        <v>36</v>
      </c>
      <c r="X11" s="170">
        <f t="shared" si="1"/>
        <v>0</v>
      </c>
      <c r="AB11" s="312" t="str">
        <f t="shared" si="2"/>
        <v>Cobalt</v>
      </c>
    </row>
    <row r="12" spans="1:34" s="170" customFormat="1" ht="102">
      <c r="A12" s="386" t="s">
        <v>120</v>
      </c>
      <c r="B12" s="302" t="s">
        <v>40</v>
      </c>
      <c r="C12" s="152" t="s">
        <v>119</v>
      </c>
      <c r="D12" s="149"/>
      <c r="E12" s="149" t="s">
        <v>65</v>
      </c>
      <c r="F12" s="149" t="s">
        <v>120</v>
      </c>
      <c r="G12" s="149" t="s">
        <v>12</v>
      </c>
      <c r="H12" s="204">
        <v>0</v>
      </c>
      <c r="I12" s="205" t="s">
        <v>121</v>
      </c>
      <c r="J12" s="205" t="s">
        <v>122</v>
      </c>
      <c r="K12" s="150"/>
      <c r="L12" s="150"/>
      <c r="M12" s="150"/>
      <c r="N12" s="150"/>
      <c r="O12" s="150"/>
      <c r="P12" s="207"/>
      <c r="Q12" s="151"/>
      <c r="R12" s="149" t="str">
        <f ca="1">IF(ISERROR($V12),"",OFFSET('Smelter Look-up'!$C$4,$V12-4,0)&amp;"")</f>
        <v>Guangdong Jiana Energy Technology Co., Ltd.</v>
      </c>
      <c r="S12" s="155" t="str">
        <f t="shared" ca="1" si="0"/>
        <v>CN</v>
      </c>
      <c r="T12" s="155" t="str">
        <f ca="1">IF(B12="","",IF(ISERROR(MATCH($J12,SorP!$B$1:$B$6226,0)),"",INDIRECT("'SorP'!$A$"&amp;MATCH($S12&amp;$J12,SorP!C:C,0))))</f>
        <v>CN-GD</v>
      </c>
      <c r="U12" s="168"/>
      <c r="V12" s="169">
        <f>IF(C12="",NA(),MATCH($B12&amp;$C12,'Smelter Look-up'!$J:$J,0))</f>
        <v>40</v>
      </c>
      <c r="X12" s="170">
        <f t="shared" si="1"/>
        <v>0</v>
      </c>
      <c r="AB12" s="312" t="str">
        <f t="shared" si="2"/>
        <v>Cobalt</v>
      </c>
    </row>
    <row r="13" spans="1:34" s="170" customFormat="1" ht="89.25">
      <c r="A13" s="386" t="s">
        <v>124</v>
      </c>
      <c r="B13" s="302" t="s">
        <v>40</v>
      </c>
      <c r="C13" s="152" t="s">
        <v>123</v>
      </c>
      <c r="D13" s="149"/>
      <c r="E13" s="149" t="s">
        <v>65</v>
      </c>
      <c r="F13" s="149" t="s">
        <v>124</v>
      </c>
      <c r="G13" s="149" t="s">
        <v>12</v>
      </c>
      <c r="H13" s="204">
        <v>0</v>
      </c>
      <c r="I13" s="205" t="s">
        <v>125</v>
      </c>
      <c r="J13" s="205" t="s">
        <v>126</v>
      </c>
      <c r="K13" s="150"/>
      <c r="L13" s="150"/>
      <c r="M13" s="150"/>
      <c r="N13" s="150"/>
      <c r="O13" s="150"/>
      <c r="P13" s="207"/>
      <c r="Q13" s="151"/>
      <c r="R13" s="149" t="str">
        <f ca="1">IF(ISERROR($V13),"",OFFSET('Smelter Look-up'!$C$4,$V13-4,0)&amp;"")</f>
        <v>Guangxi Yinyi Advanced Material Co., Ltd.</v>
      </c>
      <c r="S13" s="155" t="str">
        <f t="shared" ref="S13:S63" ca="1" si="3">IF(B13="","",IF(ISERROR(MATCH($E13,CL,0)),"Unknown",INDIRECT("'C'!$A$"&amp;MATCH($E13,CL,0)+1)))</f>
        <v>CN</v>
      </c>
      <c r="T13" s="155" t="str">
        <f ca="1">IF(B13="","",IF(ISERROR(MATCH($J13,SorP!$B$1:$B$6226,0)),"",INDIRECT("'SorP'!$A$"&amp;MATCH($S13&amp;$J13,SorP!C:C,0))))</f>
        <v>CN-GX</v>
      </c>
      <c r="U13" s="168"/>
      <c r="V13" s="169">
        <f>IF(C13="",NA(),MATCH($B13&amp;$C13,'Smelter Look-up'!$J:$J,0))</f>
        <v>42</v>
      </c>
      <c r="X13" s="170">
        <f t="shared" ref="X13:X62" si="4">IF(AND(C13="Smelter not listed",OR(LEN(D13)=0,LEN(E13)=0)),1,0)</f>
        <v>0</v>
      </c>
      <c r="AB13" s="312" t="str">
        <f t="shared" ref="AB13:AB69" si="5">IF(C13="","",B13)</f>
        <v>Cobalt</v>
      </c>
    </row>
    <row r="14" spans="1:34" s="170" customFormat="1" ht="153">
      <c r="A14" s="387" t="s">
        <v>128</v>
      </c>
      <c r="B14" s="302" t="s">
        <v>40</v>
      </c>
      <c r="C14" s="152" t="s">
        <v>127</v>
      </c>
      <c r="D14" s="149"/>
      <c r="E14" s="149" t="s">
        <v>65</v>
      </c>
      <c r="F14" s="149" t="s">
        <v>128</v>
      </c>
      <c r="G14" s="149" t="s">
        <v>12</v>
      </c>
      <c r="H14" s="204">
        <v>0</v>
      </c>
      <c r="I14" s="205" t="s">
        <v>129</v>
      </c>
      <c r="J14" s="205" t="s">
        <v>130</v>
      </c>
      <c r="K14" s="150"/>
      <c r="L14" s="150"/>
      <c r="M14" s="150"/>
      <c r="N14" s="150"/>
      <c r="O14" s="150"/>
      <c r="P14" s="207"/>
      <c r="Q14" s="151"/>
      <c r="R14" s="149" t="str">
        <f ca="1">IF(ISERROR($V14),"",OFFSET('Smelter Look-up'!$C$4,$V14-4,0)&amp;"")</f>
        <v>Guizhou CNGR Resource Recycling Industry Development Co., Ltd.</v>
      </c>
      <c r="S14" s="155" t="str">
        <f t="shared" ca="1" si="3"/>
        <v>CN</v>
      </c>
      <c r="T14" s="155" t="str">
        <f ca="1">IF(B14="","",IF(ISERROR(MATCH($J14,SorP!$B$1:$B$6226,0)),"",INDIRECT("'SorP'!$A$"&amp;MATCH($S14&amp;$J14,SorP!C:C,0))))</f>
        <v>CN-GZ</v>
      </c>
      <c r="U14" s="168"/>
      <c r="V14" s="169">
        <f>IF(C14="",NA(),MATCH($B14&amp;$C14,'Smelter Look-up'!$J:$J,0))</f>
        <v>43</v>
      </c>
      <c r="X14" s="170">
        <f t="shared" si="4"/>
        <v>0</v>
      </c>
      <c r="AB14" s="312" t="str">
        <f t="shared" si="5"/>
        <v>Cobalt</v>
      </c>
    </row>
    <row r="15" spans="1:34" s="170" customFormat="1" ht="89.25">
      <c r="A15" s="387" t="s">
        <v>134</v>
      </c>
      <c r="B15" s="302" t="s">
        <v>40</v>
      </c>
      <c r="C15" s="152" t="s">
        <v>132</v>
      </c>
      <c r="D15" s="149"/>
      <c r="E15" s="149" t="s">
        <v>133</v>
      </c>
      <c r="F15" s="149" t="s">
        <v>134</v>
      </c>
      <c r="G15" s="149" t="s">
        <v>12</v>
      </c>
      <c r="H15" s="204">
        <v>0</v>
      </c>
      <c r="I15" s="205" t="s">
        <v>135</v>
      </c>
      <c r="J15" s="205" t="s">
        <v>136</v>
      </c>
      <c r="K15" s="150"/>
      <c r="L15" s="150"/>
      <c r="M15" s="150"/>
      <c r="N15" s="150"/>
      <c r="O15" s="150"/>
      <c r="P15" s="207"/>
      <c r="Q15" s="151"/>
      <c r="R15" s="149" t="str">
        <f ca="1">IF(ISERROR($V15),"",OFFSET('Smelter Look-up'!$C$4,$V15-4,0)&amp;"")</f>
        <v>Harima Refinery, Sumitomo Metal Mining</v>
      </c>
      <c r="S15" s="155" t="str">
        <f t="shared" ca="1" si="3"/>
        <v>JP</v>
      </c>
      <c r="T15" s="155" t="str">
        <f ca="1">IF(B15="","",IF(ISERROR(MATCH($J15,SorP!$B$1:$B$6226,0)),"",INDIRECT("'SorP'!$A$"&amp;MATCH($S15&amp;$J15,SorP!C:C,0))))</f>
        <v>JP-28</v>
      </c>
      <c r="U15" s="168"/>
      <c r="V15" s="169">
        <f>IF(C15="",NA(),MATCH($B15&amp;$C15,'Smelter Look-up'!$J:$J,0))</f>
        <v>46</v>
      </c>
      <c r="X15" s="170">
        <f t="shared" si="4"/>
        <v>0</v>
      </c>
      <c r="AB15" s="312" t="str">
        <f t="shared" si="5"/>
        <v>Cobalt</v>
      </c>
    </row>
    <row r="16" spans="1:34" s="170" customFormat="1" ht="76.5">
      <c r="A16" s="386" t="s">
        <v>153</v>
      </c>
      <c r="B16" s="302" t="s">
        <v>40</v>
      </c>
      <c r="C16" s="152" t="s">
        <v>19165</v>
      </c>
      <c r="D16" s="149"/>
      <c r="E16" s="149" t="s">
        <v>65</v>
      </c>
      <c r="F16" s="149" t="s">
        <v>153</v>
      </c>
      <c r="G16" s="149" t="s">
        <v>12</v>
      </c>
      <c r="H16" s="204">
        <v>0</v>
      </c>
      <c r="I16" s="205" t="s">
        <v>142</v>
      </c>
      <c r="J16" s="205" t="s">
        <v>143</v>
      </c>
      <c r="K16" s="150"/>
      <c r="L16" s="150"/>
      <c r="M16" s="150"/>
      <c r="N16" s="150"/>
      <c r="O16" s="150"/>
      <c r="P16" s="207"/>
      <c r="Q16" s="151"/>
      <c r="R16" s="149" t="str">
        <f ca="1">IF(ISERROR($V16),"",OFFSET('Smelter Look-up'!$C$4,$V16-4,0)&amp;"")</f>
        <v>Hunan Yacheng New Energy Co., Ltd.</v>
      </c>
      <c r="S16" s="155" t="str">
        <f t="shared" ca="1" si="3"/>
        <v>CN</v>
      </c>
      <c r="T16" s="155" t="str">
        <f ca="1">IF(B16="","",IF(ISERROR(MATCH($J16,SorP!$B$1:$B$6226,0)),"",INDIRECT("'SorP'!$A$"&amp;MATCH($S16&amp;$J16,SorP!C:C,0))))</f>
        <v>CN-HN</v>
      </c>
      <c r="U16" s="168"/>
      <c r="V16" s="169">
        <f>IF(C16="",NA(),MATCH($B16&amp;$C16,'Smelter Look-up'!$J:$J,0))</f>
        <v>54</v>
      </c>
      <c r="X16" s="170">
        <f t="shared" si="4"/>
        <v>0</v>
      </c>
      <c r="AB16" s="312" t="str">
        <f t="shared" si="5"/>
        <v>Cobalt</v>
      </c>
    </row>
    <row r="17" spans="1:28" s="170" customFormat="1" ht="102">
      <c r="A17" s="386" t="s">
        <v>164</v>
      </c>
      <c r="B17" s="302" t="s">
        <v>40</v>
      </c>
      <c r="C17" s="152" t="s">
        <v>163</v>
      </c>
      <c r="D17" s="149"/>
      <c r="E17" s="149" t="s">
        <v>65</v>
      </c>
      <c r="F17" s="149" t="s">
        <v>164</v>
      </c>
      <c r="G17" s="149" t="s">
        <v>12</v>
      </c>
      <c r="H17" s="204">
        <v>0</v>
      </c>
      <c r="I17" s="205" t="s">
        <v>165</v>
      </c>
      <c r="J17" s="205" t="s">
        <v>114</v>
      </c>
      <c r="K17" s="150"/>
      <c r="L17" s="150"/>
      <c r="M17" s="150"/>
      <c r="N17" s="150"/>
      <c r="O17" s="150"/>
      <c r="P17" s="207"/>
      <c r="Q17" s="151"/>
      <c r="R17" s="149" t="str">
        <f ca="1">IF(ISERROR($V17),"",OFFSET('Smelter Look-up'!$C$4,$V17-4,0)&amp;"")</f>
        <v>Jiangsu Xiongfeng Technology Co., Ltd.</v>
      </c>
      <c r="S17" s="155" t="str">
        <f t="shared" ca="1" si="3"/>
        <v>CN</v>
      </c>
      <c r="T17" s="155" t="str">
        <f ca="1">IF(B17="","",IF(ISERROR(MATCH($J17,SorP!$B$1:$B$6226,0)),"",INDIRECT("'SorP'!$A$"&amp;MATCH($S17&amp;$J17,SorP!C:C,0))))</f>
        <v>CN-JS</v>
      </c>
      <c r="U17" s="168"/>
      <c r="V17" s="169">
        <f>IF(C17="",NA(),MATCH($B17&amp;$C17,'Smelter Look-up'!$J:$J,0))</f>
        <v>68</v>
      </c>
      <c r="X17" s="170">
        <f t="shared" si="4"/>
        <v>0</v>
      </c>
      <c r="AB17" s="312" t="str">
        <f t="shared" si="5"/>
        <v>Cobalt</v>
      </c>
    </row>
    <row r="18" spans="1:28" s="170" customFormat="1" ht="89.25">
      <c r="A18" s="386" t="s">
        <v>166</v>
      </c>
      <c r="B18" s="302" t="s">
        <v>40</v>
      </c>
      <c r="C18" s="152" t="s">
        <v>12263</v>
      </c>
      <c r="D18" s="149"/>
      <c r="E18" s="149" t="s">
        <v>65</v>
      </c>
      <c r="F18" s="149" t="s">
        <v>166</v>
      </c>
      <c r="G18" s="149" t="s">
        <v>12</v>
      </c>
      <c r="H18" s="204">
        <v>0</v>
      </c>
      <c r="I18" s="205" t="s">
        <v>105</v>
      </c>
      <c r="J18" s="205" t="s">
        <v>106</v>
      </c>
      <c r="K18" s="150"/>
      <c r="L18" s="150"/>
      <c r="M18" s="150"/>
      <c r="N18" s="150"/>
      <c r="O18" s="150"/>
      <c r="P18" s="207"/>
      <c r="Q18" s="151"/>
      <c r="R18" s="149" t="str">
        <f ca="1">IF(ISERROR($V18),"",OFFSET('Smelter Look-up'!$C$4,$V18-4,0)&amp;"")</f>
        <v>Jiangxi Jiangwu Cobalt Industrial Co., Ltd.</v>
      </c>
      <c r="S18" s="155" t="str">
        <f t="shared" ca="1" si="3"/>
        <v>CN</v>
      </c>
      <c r="T18" s="155" t="str">
        <f ca="1">IF(B18="","",IF(ISERROR(MATCH($J18,SorP!$B$1:$B$6226,0)),"",INDIRECT("'SorP'!$A$"&amp;MATCH($S18&amp;$J18,SorP!C:C,0))))</f>
        <v>CN-JX</v>
      </c>
      <c r="U18" s="168"/>
      <c r="V18" s="169">
        <f>IF(C18="",NA(),MATCH($B18&amp;$C18,'Smelter Look-up'!$J:$J,0))</f>
        <v>69</v>
      </c>
      <c r="X18" s="170">
        <f t="shared" si="4"/>
        <v>0</v>
      </c>
      <c r="AB18" s="312" t="str">
        <f t="shared" si="5"/>
        <v>Cobalt</v>
      </c>
    </row>
    <row r="19" spans="1:28" s="170" customFormat="1" ht="89.25">
      <c r="A19" s="386" t="s">
        <v>12051</v>
      </c>
      <c r="B19" s="302" t="s">
        <v>40</v>
      </c>
      <c r="C19" s="152" t="s">
        <v>12052</v>
      </c>
      <c r="D19" s="149"/>
      <c r="E19" s="149" t="s">
        <v>65</v>
      </c>
      <c r="F19" s="149" t="s">
        <v>12051</v>
      </c>
      <c r="G19" s="149" t="s">
        <v>12</v>
      </c>
      <c r="H19" s="204">
        <v>0</v>
      </c>
      <c r="I19" s="205" t="s">
        <v>12053</v>
      </c>
      <c r="J19" s="205" t="s">
        <v>106</v>
      </c>
      <c r="K19" s="150"/>
      <c r="L19" s="150"/>
      <c r="M19" s="150"/>
      <c r="N19" s="150"/>
      <c r="O19" s="150"/>
      <c r="P19" s="207"/>
      <c r="Q19" s="151"/>
      <c r="R19" s="149" t="str">
        <f ca="1">IF(ISERROR($V19),"",OFFSET('Smelter Look-up'!$C$4,$V19-4,0)&amp;"")</f>
        <v>Jiangxi Miracle Golden Tiger Cobalt Co. Ltd.</v>
      </c>
      <c r="S19" s="155" t="str">
        <f t="shared" ca="1" si="3"/>
        <v>CN</v>
      </c>
      <c r="T19" s="155" t="str">
        <f ca="1">IF(B19="","",IF(ISERROR(MATCH($J19,SorP!$B$1:$B$6226,0)),"",INDIRECT("'SorP'!$A$"&amp;MATCH($S19&amp;$J19,SorP!C:C,0))))</f>
        <v>CN-JX</v>
      </c>
      <c r="U19" s="168"/>
      <c r="V19" s="169">
        <f>IF(C19="",NA(),MATCH($B19&amp;$C19,'Smelter Look-up'!$J:$J,0))</f>
        <v>70</v>
      </c>
      <c r="X19" s="170">
        <f t="shared" si="4"/>
        <v>0</v>
      </c>
      <c r="AB19" s="312" t="str">
        <f t="shared" si="5"/>
        <v>Cobalt</v>
      </c>
    </row>
    <row r="20" spans="1:28" s="170" customFormat="1" ht="51">
      <c r="A20" s="387" t="s">
        <v>169</v>
      </c>
      <c r="B20" s="302" t="s">
        <v>40</v>
      </c>
      <c r="C20" s="152" t="s">
        <v>168</v>
      </c>
      <c r="D20" s="149"/>
      <c r="E20" s="149" t="s">
        <v>65</v>
      </c>
      <c r="F20" s="149" t="s">
        <v>169</v>
      </c>
      <c r="G20" s="149" t="s">
        <v>12</v>
      </c>
      <c r="H20" s="204">
        <v>0</v>
      </c>
      <c r="I20" s="205" t="s">
        <v>170</v>
      </c>
      <c r="J20" s="205" t="s">
        <v>171</v>
      </c>
      <c r="K20" s="150"/>
      <c r="L20" s="150"/>
      <c r="M20" s="150"/>
      <c r="N20" s="150"/>
      <c r="O20" s="150"/>
      <c r="P20" s="207"/>
      <c r="Q20" s="151"/>
      <c r="R20" s="149" t="str">
        <f ca="1">IF(ISERROR($V20),"",OFFSET('Smelter Look-up'!$C$4,$V20-4,0)&amp;"")</f>
        <v>Jingmen GEM Co., Ltd.</v>
      </c>
      <c r="S20" s="155" t="str">
        <f t="shared" ca="1" si="3"/>
        <v>CN</v>
      </c>
      <c r="T20" s="155" t="str">
        <f ca="1">IF(B20="","",IF(ISERROR(MATCH($J20,SorP!$B$1:$B$6226,0)),"",INDIRECT("'SorP'!$A$"&amp;MATCH($S20&amp;$J20,SorP!C:C,0))))</f>
        <v>CN-HB</v>
      </c>
      <c r="U20" s="168"/>
      <c r="V20" s="169">
        <f>IF(C20="",NA(),MATCH($B20&amp;$C20,'Smelter Look-up'!$J:$J,0))</f>
        <v>74</v>
      </c>
      <c r="X20" s="170">
        <f t="shared" si="4"/>
        <v>0</v>
      </c>
      <c r="AB20" s="312" t="str">
        <f t="shared" si="5"/>
        <v>Cobalt</v>
      </c>
    </row>
    <row r="21" spans="1:28" s="170" customFormat="1" ht="153">
      <c r="A21" s="386" t="s">
        <v>185</v>
      </c>
      <c r="B21" s="302" t="s">
        <v>40</v>
      </c>
      <c r="C21" s="152" t="s">
        <v>184</v>
      </c>
      <c r="D21" s="149"/>
      <c r="E21" s="149" t="s">
        <v>65</v>
      </c>
      <c r="F21" s="149" t="s">
        <v>185</v>
      </c>
      <c r="G21" s="149" t="s">
        <v>12</v>
      </c>
      <c r="H21" s="204">
        <v>0</v>
      </c>
      <c r="I21" s="205" t="s">
        <v>186</v>
      </c>
      <c r="J21" s="205" t="s">
        <v>187</v>
      </c>
      <c r="K21" s="150"/>
      <c r="L21" s="150"/>
      <c r="M21" s="150"/>
      <c r="N21" s="150"/>
      <c r="O21" s="150"/>
      <c r="P21" s="207"/>
      <c r="Q21" s="151"/>
      <c r="R21" s="149" t="str">
        <f ca="1">IF(ISERROR($V21),"",OFFSET('Smelter Look-up'!$C$4,$V21-4,0)&amp;"")</f>
        <v>Lanzhou Jinchuan Advanced Materials Technology Co., Ltd.</v>
      </c>
      <c r="S21" s="155" t="str">
        <f t="shared" ca="1" si="3"/>
        <v>CN</v>
      </c>
      <c r="T21" s="155" t="str">
        <f ca="1">IF(B21="","",IF(ISERROR(MATCH($J21,SorP!$B$1:$B$6226,0)),"",INDIRECT("'SorP'!$A$"&amp;MATCH($S21&amp;$J21,SorP!C:C,0))))</f>
        <v>CN-GS</v>
      </c>
      <c r="U21" s="168"/>
      <c r="V21" s="169">
        <f>IF(C21="",NA(),MATCH($B21&amp;$C21,'Smelter Look-up'!$J:$J,0))</f>
        <v>88</v>
      </c>
      <c r="X21" s="170">
        <f t="shared" si="4"/>
        <v>0</v>
      </c>
      <c r="AB21" s="312" t="str">
        <f t="shared" si="5"/>
        <v>Cobalt</v>
      </c>
    </row>
    <row r="22" spans="1:28" s="170" customFormat="1" ht="76.5">
      <c r="A22" s="386" t="s">
        <v>12203</v>
      </c>
      <c r="B22" s="302" t="s">
        <v>40</v>
      </c>
      <c r="C22" s="152" t="s">
        <v>12267</v>
      </c>
      <c r="D22" s="149"/>
      <c r="E22" s="149" t="s">
        <v>76</v>
      </c>
      <c r="F22" s="149" t="s">
        <v>12203</v>
      </c>
      <c r="G22" s="149" t="s">
        <v>12</v>
      </c>
      <c r="H22" s="204">
        <v>0</v>
      </c>
      <c r="I22" s="205" t="s">
        <v>12268</v>
      </c>
      <c r="J22" s="205" t="s">
        <v>11123</v>
      </c>
      <c r="K22" s="150"/>
      <c r="L22" s="150"/>
      <c r="M22" s="150"/>
      <c r="N22" s="150"/>
      <c r="O22" s="150"/>
      <c r="P22" s="207"/>
      <c r="Q22" s="151"/>
      <c r="R22" s="149" t="str">
        <f ca="1">IF(ISERROR($V22),"",OFFSET('Smelter Look-up'!$C$4,$V22-4,0)&amp;"")</f>
        <v>Lianyou Resources Co., Ltd.</v>
      </c>
      <c r="S22" s="155" t="str">
        <f t="shared" ca="1" si="3"/>
        <v>TW</v>
      </c>
      <c r="T22" s="155" t="str">
        <f ca="1">IF(B22="","",IF(ISERROR(MATCH($J22,SorP!$B$1:$B$6226,0)),"",INDIRECT("'SorP'!$A$"&amp;MATCH($S22&amp;$J22,SorP!C:C,0))))</f>
        <v>TW-ILA</v>
      </c>
      <c r="U22" s="168"/>
      <c r="V22" s="169">
        <f>IF(C22="",NA(),MATCH($B22&amp;$C22,'Smelter Look-up'!$J:$J,0))</f>
        <v>89</v>
      </c>
      <c r="X22" s="170">
        <f t="shared" si="4"/>
        <v>0</v>
      </c>
      <c r="AB22" s="312" t="str">
        <f t="shared" si="5"/>
        <v>Cobalt</v>
      </c>
    </row>
    <row r="23" spans="1:28" s="170" customFormat="1" ht="51">
      <c r="A23" s="386" t="s">
        <v>212</v>
      </c>
      <c r="B23" s="302" t="s">
        <v>40</v>
      </c>
      <c r="C23" s="152" t="s">
        <v>211</v>
      </c>
      <c r="D23" s="149"/>
      <c r="E23" s="149" t="s">
        <v>76</v>
      </c>
      <c r="F23" s="149" t="s">
        <v>212</v>
      </c>
      <c r="G23" s="149" t="s">
        <v>12</v>
      </c>
      <c r="H23" s="204">
        <v>0</v>
      </c>
      <c r="I23" s="205" t="s">
        <v>210</v>
      </c>
      <c r="J23" s="205" t="s">
        <v>210</v>
      </c>
      <c r="K23" s="150"/>
      <c r="L23" s="150"/>
      <c r="M23" s="150"/>
      <c r="N23" s="150"/>
      <c r="O23" s="150"/>
      <c r="P23" s="207"/>
      <c r="Q23" s="151"/>
      <c r="R23" s="149" t="str">
        <f ca="1">IF(ISERROR($V23),"",OFFSET('Smelter Look-up'!$C$4,$V23-4,0)&amp;"")</f>
        <v>Mechema Taiwan Plant 2</v>
      </c>
      <c r="S23" s="155" t="str">
        <f t="shared" ca="1" si="3"/>
        <v>TW</v>
      </c>
      <c r="T23" s="155" t="str">
        <f ca="1">IF(B23="","",IF(ISERROR(MATCH($J23,SorP!$B$1:$B$6226,0)),"",INDIRECT("'SorP'!$A$"&amp;MATCH($S23&amp;$J23,SorP!C:C,0))))</f>
        <v>TW-TAO</v>
      </c>
      <c r="U23" s="168"/>
      <c r="V23" s="169">
        <f>IF(C23="",NA(),MATCH($B23&amp;$C23,'Smelter Look-up'!$J:$J,0))</f>
        <v>100</v>
      </c>
      <c r="X23" s="170">
        <f t="shared" si="4"/>
        <v>0</v>
      </c>
      <c r="AB23" s="312" t="str">
        <f t="shared" si="5"/>
        <v>Cobalt</v>
      </c>
    </row>
    <row r="24" spans="1:28" s="170" customFormat="1" ht="63.75">
      <c r="A24" s="155" t="s">
        <v>220</v>
      </c>
      <c r="B24" s="302" t="s">
        <v>40</v>
      </c>
      <c r="C24" s="152" t="s">
        <v>218</v>
      </c>
      <c r="D24" s="149"/>
      <c r="E24" s="149" t="s">
        <v>219</v>
      </c>
      <c r="F24" s="149" t="s">
        <v>220</v>
      </c>
      <c r="G24" s="149" t="s">
        <v>12</v>
      </c>
      <c r="H24" s="204">
        <v>0</v>
      </c>
      <c r="I24" s="205" t="s">
        <v>221</v>
      </c>
      <c r="J24" s="205" t="s">
        <v>222</v>
      </c>
      <c r="K24" s="150"/>
      <c r="L24" s="150"/>
      <c r="M24" s="150"/>
      <c r="N24" s="150"/>
      <c r="O24" s="150"/>
      <c r="P24" s="207"/>
      <c r="Q24" s="151"/>
      <c r="R24" s="149" t="str">
        <f ca="1">IF(ISERROR($V24),"",OFFSET('Smelter Look-up'!$C$4,$V24-4,0)&amp;"")</f>
        <v>Murrin Murrin Nickel Cobalt Plant</v>
      </c>
      <c r="S24" s="155" t="str">
        <f t="shared" ca="1" si="3"/>
        <v>AU</v>
      </c>
      <c r="T24" s="155" t="str">
        <f ca="1">IF(B24="","",IF(ISERROR(MATCH($J24,SorP!$B$1:$B$6226,0)),"",INDIRECT("'SorP'!$A$"&amp;MATCH($S24&amp;$J24,SorP!C:C,0))))</f>
        <v>AU-WA</v>
      </c>
      <c r="U24" s="168"/>
      <c r="V24" s="169">
        <f>IF(C24="",NA(),MATCH($B24&amp;$C24,'Smelter Look-up'!$J:$J,0))</f>
        <v>109</v>
      </c>
      <c r="X24" s="170">
        <f t="shared" si="4"/>
        <v>0</v>
      </c>
      <c r="AB24" s="312" t="str">
        <f t="shared" si="5"/>
        <v>Cobalt</v>
      </c>
    </row>
    <row r="25" spans="1:28" s="170" customFormat="1" ht="102">
      <c r="A25" s="155" t="s">
        <v>239</v>
      </c>
      <c r="B25" s="302" t="s">
        <v>40</v>
      </c>
      <c r="C25" s="152" t="s">
        <v>12059</v>
      </c>
      <c r="D25" s="149"/>
      <c r="E25" s="149" t="s">
        <v>133</v>
      </c>
      <c r="F25" s="149" t="s">
        <v>239</v>
      </c>
      <c r="G25" s="149" t="s">
        <v>12</v>
      </c>
      <c r="H25" s="204">
        <v>0</v>
      </c>
      <c r="I25" s="205" t="s">
        <v>240</v>
      </c>
      <c r="J25" s="205" t="s">
        <v>241</v>
      </c>
      <c r="K25" s="150"/>
      <c r="L25" s="150"/>
      <c r="M25" s="150"/>
      <c r="N25" s="150"/>
      <c r="O25" s="150"/>
      <c r="P25" s="207"/>
      <c r="Q25" s="151"/>
      <c r="R25" s="149" t="str">
        <f ca="1">IF(ISERROR($V25),"",OFFSET('Smelter Look-up'!$C$4,$V25-4,0)&amp;"")</f>
        <v>Niihama Nickel Refinery, Sumitomo Metal Mining</v>
      </c>
      <c r="S25" s="155" t="str">
        <f t="shared" ca="1" si="3"/>
        <v>JP</v>
      </c>
      <c r="T25" s="155" t="str">
        <f ca="1">IF(B25="","",IF(ISERROR(MATCH($J25,SorP!$B$1:$B$6226,0)),"",INDIRECT("'SorP'!$A$"&amp;MATCH($S25&amp;$J25,SorP!C:C,0))))</f>
        <v>JP-38</v>
      </c>
      <c r="U25" s="168"/>
      <c r="V25" s="169">
        <f>IF(C25="",NA(),MATCH($B25&amp;$C25,'Smelter Look-up'!$J:$J,0))</f>
        <v>122</v>
      </c>
      <c r="X25" s="170">
        <f t="shared" si="4"/>
        <v>0</v>
      </c>
      <c r="AB25" s="312" t="str">
        <f t="shared" si="5"/>
        <v>Cobalt</v>
      </c>
    </row>
    <row r="26" spans="1:28" s="170" customFormat="1" ht="20.25">
      <c r="A26" s="155" t="s">
        <v>20072</v>
      </c>
      <c r="B26" s="302" t="s">
        <v>40</v>
      </c>
      <c r="C26" s="152" t="s">
        <v>20073</v>
      </c>
      <c r="D26" s="149"/>
      <c r="E26" s="149" t="s">
        <v>65</v>
      </c>
      <c r="F26" s="149" t="s">
        <v>20072</v>
      </c>
      <c r="G26" s="149" t="s">
        <v>12</v>
      </c>
      <c r="H26" s="204" t="s">
        <v>19143</v>
      </c>
      <c r="I26" s="385" t="s">
        <v>242</v>
      </c>
      <c r="J26" s="385" t="s">
        <v>205</v>
      </c>
      <c r="K26" s="150"/>
      <c r="L26" s="150"/>
      <c r="M26" s="150"/>
      <c r="N26" s="150"/>
      <c r="O26" s="150"/>
      <c r="P26" s="207"/>
      <c r="Q26" s="151"/>
      <c r="R26" s="149" t="str">
        <f ca="1">IF(ISERROR($V26),"",OFFSET('Smelter Look-up'!$C$4,$V26-4,0)&amp;"")</f>
        <v/>
      </c>
      <c r="S26" s="155" t="str">
        <f t="shared" ca="1" si="3"/>
        <v>CN</v>
      </c>
      <c r="T26" s="155" t="str">
        <f ca="1">IF(B26="","",IF(ISERROR(MATCH($J26,SorP!$B$1:$B$6226,0)),"",INDIRECT("'SorP'!$A$"&amp;MATCH($S26&amp;$J26,SorP!C:C,0))))</f>
        <v>CN-ZJ</v>
      </c>
      <c r="U26" s="168"/>
      <c r="V26" s="169" t="e">
        <f>IF(C26="",NA(),MATCH($B26&amp;$C26,'Smelter Look-up'!$J:$J,0))</f>
        <v>#N/A</v>
      </c>
      <c r="X26" s="170">
        <f t="shared" si="4"/>
        <v>0</v>
      </c>
      <c r="AB26" s="312" t="str">
        <f t="shared" si="5"/>
        <v>Cobalt</v>
      </c>
    </row>
    <row r="27" spans="1:28" s="170" customFormat="1" ht="76.5">
      <c r="A27" s="155" t="s">
        <v>246</v>
      </c>
      <c r="B27" s="302" t="s">
        <v>40</v>
      </c>
      <c r="C27" s="152" t="s">
        <v>245</v>
      </c>
      <c r="D27" s="149"/>
      <c r="E27" s="149" t="s">
        <v>101</v>
      </c>
      <c r="F27" s="149" t="s">
        <v>246</v>
      </c>
      <c r="G27" s="149" t="s">
        <v>12</v>
      </c>
      <c r="H27" s="204">
        <v>0</v>
      </c>
      <c r="I27" s="205" t="s">
        <v>247</v>
      </c>
      <c r="J27" s="205" t="s">
        <v>248</v>
      </c>
      <c r="K27" s="150"/>
      <c r="L27" s="150"/>
      <c r="M27" s="150"/>
      <c r="N27" s="150"/>
      <c r="O27" s="150"/>
      <c r="P27" s="207"/>
      <c r="Q27" s="151"/>
      <c r="R27" s="149" t="str">
        <f ca="1">IF(ISERROR($V27),"",OFFSET('Smelter Look-up'!$C$4,$V27-4,0)&amp;"")</f>
        <v>NORILSK NICKEL HARJAVALTA OY</v>
      </c>
      <c r="S27" s="155" t="str">
        <f t="shared" ca="1" si="3"/>
        <v>FI</v>
      </c>
      <c r="T27" s="155" t="str">
        <f ca="1">IF(B27="","",IF(ISERROR(MATCH($J27,SorP!$B$1:$B$6226,0)),"",INDIRECT("'SorP'!$A$"&amp;MATCH($S27&amp;$J27,SorP!C:C,0))))</f>
        <v>FI-17</v>
      </c>
      <c r="U27" s="168"/>
      <c r="V27" s="169">
        <f>IF(C27="",NA(),MATCH($B27&amp;$C27,'Smelter Look-up'!$J:$J,0))</f>
        <v>124</v>
      </c>
      <c r="X27" s="170">
        <f t="shared" si="4"/>
        <v>0</v>
      </c>
      <c r="AB27" s="312" t="str">
        <f t="shared" si="5"/>
        <v>Cobalt</v>
      </c>
    </row>
    <row r="28" spans="1:28" s="170" customFormat="1" ht="63.75">
      <c r="A28" s="155" t="s">
        <v>250</v>
      </c>
      <c r="B28" s="302" t="s">
        <v>40</v>
      </c>
      <c r="C28" s="152" t="s">
        <v>249</v>
      </c>
      <c r="D28" s="149"/>
      <c r="E28" s="149" t="s">
        <v>95</v>
      </c>
      <c r="F28" s="149" t="s">
        <v>250</v>
      </c>
      <c r="G28" s="149" t="s">
        <v>12</v>
      </c>
      <c r="H28" s="204">
        <v>0</v>
      </c>
      <c r="I28" s="205" t="s">
        <v>251</v>
      </c>
      <c r="J28" s="205" t="s">
        <v>98</v>
      </c>
      <c r="K28" s="150"/>
      <c r="L28" s="150"/>
      <c r="M28" s="150"/>
      <c r="N28" s="150"/>
      <c r="O28" s="150"/>
      <c r="P28" s="207"/>
      <c r="Q28" s="151"/>
      <c r="R28" s="149" t="str">
        <f ca="1">IF(ISERROR($V28),"",OFFSET('Smelter Look-up'!$C$4,$V28-4,0)&amp;"")</f>
        <v>Port Colborne Refinery</v>
      </c>
      <c r="S28" s="155" t="str">
        <f t="shared" ca="1" si="3"/>
        <v>CA</v>
      </c>
      <c r="T28" s="155" t="str">
        <f ca="1">IF(B28="","",IF(ISERROR(MATCH($J28,SorP!$B$1:$B$6226,0)),"",INDIRECT("'SorP'!$A$"&amp;MATCH($S28&amp;$J28,SorP!C:C,0))))</f>
        <v>CA-ON</v>
      </c>
      <c r="U28" s="168"/>
      <c r="V28" s="169">
        <f>IF(C28="",NA(),MATCH($B28&amp;$C28,'Smelter Look-up'!$J:$J,0))</f>
        <v>125</v>
      </c>
      <c r="X28" s="170">
        <f t="shared" si="4"/>
        <v>0</v>
      </c>
      <c r="AB28" s="312" t="str">
        <f t="shared" si="5"/>
        <v>Cobalt</v>
      </c>
    </row>
    <row r="29" spans="1:28" s="170" customFormat="1" ht="114.75">
      <c r="A29" s="155" t="s">
        <v>258</v>
      </c>
      <c r="B29" s="302" t="s">
        <v>40</v>
      </c>
      <c r="C29" s="152" t="s">
        <v>257</v>
      </c>
      <c r="D29" s="149"/>
      <c r="E29" s="149" t="s">
        <v>65</v>
      </c>
      <c r="F29" s="149" t="s">
        <v>258</v>
      </c>
      <c r="G29" s="149" t="s">
        <v>12</v>
      </c>
      <c r="H29" s="204">
        <v>0</v>
      </c>
      <c r="I29" s="205" t="s">
        <v>259</v>
      </c>
      <c r="J29" s="205" t="s">
        <v>205</v>
      </c>
      <c r="K29" s="150"/>
      <c r="L29" s="150"/>
      <c r="M29" s="150"/>
      <c r="N29" s="150"/>
      <c r="O29" s="150"/>
      <c r="P29" s="207"/>
      <c r="Q29" s="151"/>
      <c r="R29" s="149" t="str">
        <f ca="1">IF(ISERROR($V29),"",OFFSET('Smelter Look-up'!$C$4,$V29-4,0)&amp;"")</f>
        <v>Quzhou Huayou Cobalt New Material Co., Ltd.</v>
      </c>
      <c r="S29" s="155" t="str">
        <f t="shared" ca="1" si="3"/>
        <v>CN</v>
      </c>
      <c r="T29" s="155" t="str">
        <f ca="1">IF(B29="","",IF(ISERROR(MATCH($J29,SorP!$B$1:$B$6226,0)),"",INDIRECT("'SorP'!$A$"&amp;MATCH($S29&amp;$J29,SorP!C:C,0))))</f>
        <v>CN-ZJ</v>
      </c>
      <c r="U29" s="168"/>
      <c r="V29" s="169">
        <f>IF(C29="",NA(),MATCH($B29&amp;$C29,'Smelter Look-up'!$J:$J,0))</f>
        <v>133</v>
      </c>
      <c r="X29" s="170">
        <f t="shared" si="4"/>
        <v>0</v>
      </c>
      <c r="AB29" s="312" t="str">
        <f t="shared" si="5"/>
        <v>Cobalt</v>
      </c>
    </row>
    <row r="30" spans="1:28" s="170" customFormat="1" ht="63.75">
      <c r="A30" s="155" t="s">
        <v>269</v>
      </c>
      <c r="B30" s="302" t="s">
        <v>40</v>
      </c>
      <c r="C30" s="152" t="s">
        <v>268</v>
      </c>
      <c r="D30" s="149"/>
      <c r="E30" s="149" t="s">
        <v>81</v>
      </c>
      <c r="F30" s="149" t="s">
        <v>269</v>
      </c>
      <c r="G30" s="149" t="s">
        <v>12</v>
      </c>
      <c r="H30" s="204">
        <v>0</v>
      </c>
      <c r="I30" s="205" t="s">
        <v>270</v>
      </c>
      <c r="J30" s="205" t="s">
        <v>271</v>
      </c>
      <c r="K30" s="150"/>
      <c r="L30" s="150"/>
      <c r="M30" s="150"/>
      <c r="N30" s="150"/>
      <c r="O30" s="150"/>
      <c r="P30" s="207"/>
      <c r="Q30" s="151"/>
      <c r="R30" s="149" t="str">
        <f ca="1">IF(ISERROR($V30),"",OFFSET('Smelter Look-up'!$C$4,$V30-4,0)&amp;"")</f>
        <v>SungEel HiTech Co., Ltd.</v>
      </c>
      <c r="S30" s="155" t="str">
        <f t="shared" ca="1" si="3"/>
        <v>KR</v>
      </c>
      <c r="T30" s="155" t="str">
        <f ca="1">IF(B30="","",IF(ISERROR(MATCH($J30,SorP!$B$1:$B$6226,0)),"",INDIRECT("'SorP'!$A$"&amp;MATCH($S30&amp;$J30,SorP!C:C,0))))</f>
        <v>KR-45</v>
      </c>
      <c r="U30" s="168"/>
      <c r="V30" s="169">
        <f>IF(C30="",NA(),MATCH($B30&amp;$C30,'Smelter Look-up'!$J:$J,0))</f>
        <v>144</v>
      </c>
      <c r="X30" s="170">
        <f t="shared" si="4"/>
        <v>0</v>
      </c>
      <c r="AB30" s="312" t="str">
        <f t="shared" si="5"/>
        <v>Cobalt</v>
      </c>
    </row>
    <row r="31" spans="1:28" s="170" customFormat="1" ht="114.75">
      <c r="A31" s="155" t="s">
        <v>195</v>
      </c>
      <c r="B31" s="302" t="s">
        <v>40</v>
      </c>
      <c r="C31" s="152" t="s">
        <v>194</v>
      </c>
      <c r="D31" s="149"/>
      <c r="E31" s="149" t="s">
        <v>65</v>
      </c>
      <c r="F31" s="149" t="s">
        <v>195</v>
      </c>
      <c r="G31" s="149" t="s">
        <v>12</v>
      </c>
      <c r="H31" s="204">
        <v>0</v>
      </c>
      <c r="I31" s="205" t="s">
        <v>196</v>
      </c>
      <c r="J31" s="205" t="s">
        <v>197</v>
      </c>
      <c r="K31" s="150"/>
      <c r="L31" s="150"/>
      <c r="M31" s="150"/>
      <c r="N31" s="150"/>
      <c r="O31" s="150"/>
      <c r="P31" s="207"/>
      <c r="Q31" s="151"/>
      <c r="R31" s="149" t="str">
        <f ca="1">IF(ISERROR($V31),"",OFFSET('Smelter Look-up'!$C$4,$V31-4,0)&amp;"")</f>
        <v>Tianjin Maolian Science &amp; Technology Co., Ltd.</v>
      </c>
      <c r="S31" s="155" t="str">
        <f t="shared" ca="1" si="3"/>
        <v>CN</v>
      </c>
      <c r="T31" s="155" t="str">
        <f ca="1">IF(B31="","",IF(ISERROR(MATCH($J31,SorP!$B$1:$B$6226,0)),"",INDIRECT("'SorP'!$A$"&amp;MATCH($S31&amp;$J31,SorP!C:C,0))))</f>
        <v>CN-TJ</v>
      </c>
      <c r="U31" s="168"/>
      <c r="V31" s="169">
        <f>IF(C31="",NA(),MATCH($B31&amp;$C31,'Smelter Look-up'!$J:$J,0))</f>
        <v>151</v>
      </c>
      <c r="X31" s="170">
        <f t="shared" si="4"/>
        <v>0</v>
      </c>
      <c r="AB31" s="312" t="str">
        <f t="shared" si="5"/>
        <v>Cobalt</v>
      </c>
    </row>
    <row r="32" spans="1:28" s="170" customFormat="1" ht="51">
      <c r="A32" s="155" t="s">
        <v>102</v>
      </c>
      <c r="B32" s="302" t="s">
        <v>40</v>
      </c>
      <c r="C32" s="152" t="s">
        <v>100</v>
      </c>
      <c r="D32" s="149"/>
      <c r="E32" s="149" t="s">
        <v>101</v>
      </c>
      <c r="F32" s="149" t="s">
        <v>102</v>
      </c>
      <c r="G32" s="149" t="s">
        <v>12</v>
      </c>
      <c r="H32" s="204">
        <v>0</v>
      </c>
      <c r="I32" s="205" t="s">
        <v>103</v>
      </c>
      <c r="J32" s="205" t="s">
        <v>104</v>
      </c>
      <c r="K32" s="150"/>
      <c r="L32" s="150"/>
      <c r="M32" s="150"/>
      <c r="N32" s="150"/>
      <c r="O32" s="150"/>
      <c r="P32" s="207"/>
      <c r="Q32" s="151"/>
      <c r="R32" s="149" t="str">
        <f ca="1">IF(ISERROR($V32),"",OFFSET('Smelter Look-up'!$C$4,$V32-4,0)&amp;"")</f>
        <v>Umicore Finland Oy</v>
      </c>
      <c r="S32" s="155" t="str">
        <f t="shared" ca="1" si="3"/>
        <v>FI</v>
      </c>
      <c r="T32" s="155" t="str">
        <f ca="1">IF(B32="","",IF(ISERROR(MATCH($J32,SorP!$B$1:$B$6226,0)),"",INDIRECT("'SorP'!$A$"&amp;MATCH($S32&amp;$J32,SorP!C:C,0))))</f>
        <v>FI-07</v>
      </c>
      <c r="U32" s="168"/>
      <c r="V32" s="169">
        <f>IF(C32="",NA(),MATCH($B32&amp;$C32,'Smelter Look-up'!$J:$J,0))</f>
        <v>152</v>
      </c>
      <c r="X32" s="170">
        <f t="shared" si="4"/>
        <v>0</v>
      </c>
      <c r="AB32" s="312" t="str">
        <f t="shared" si="5"/>
        <v>Cobalt</v>
      </c>
    </row>
    <row r="33" spans="1:28" s="170" customFormat="1" ht="25.5">
      <c r="A33" s="155" t="s">
        <v>278</v>
      </c>
      <c r="B33" s="302" t="s">
        <v>40</v>
      </c>
      <c r="C33" s="152" t="s">
        <v>276</v>
      </c>
      <c r="D33" s="149"/>
      <c r="E33" s="149" t="s">
        <v>277</v>
      </c>
      <c r="F33" s="149" t="s">
        <v>278</v>
      </c>
      <c r="G33" s="149" t="s">
        <v>12</v>
      </c>
      <c r="H33" s="204">
        <v>0</v>
      </c>
      <c r="I33" s="205" t="s">
        <v>279</v>
      </c>
      <c r="J33" s="205" t="s">
        <v>280</v>
      </c>
      <c r="K33" s="150"/>
      <c r="L33" s="150"/>
      <c r="M33" s="150"/>
      <c r="N33" s="150"/>
      <c r="O33" s="150"/>
      <c r="P33" s="207"/>
      <c r="Q33" s="151"/>
      <c r="R33" s="149" t="str">
        <f ca="1">IF(ISERROR($V33),"",OFFSET('Smelter Look-up'!$C$4,$V33-4,0)&amp;"")</f>
        <v>Umicore Olen</v>
      </c>
      <c r="S33" s="155" t="str">
        <f t="shared" ca="1" si="3"/>
        <v>BE</v>
      </c>
      <c r="T33" s="155" t="str">
        <f ca="1">IF(B33="","",IF(ISERROR(MATCH($J33,SorP!$B$1:$B$6226,0)),"",INDIRECT("'SorP'!$A$"&amp;MATCH($S33&amp;$J33,SorP!C:C,0))))</f>
        <v>BE-VAN</v>
      </c>
      <c r="U33" s="168"/>
      <c r="V33" s="169">
        <f>IF(C33="",NA(),MATCH($B33&amp;$C33,'Smelter Look-up'!$J:$J,0))</f>
        <v>153</v>
      </c>
      <c r="X33" s="170">
        <f t="shared" si="4"/>
        <v>0</v>
      </c>
      <c r="AB33" s="312" t="str">
        <f t="shared" si="5"/>
        <v>Cobalt</v>
      </c>
    </row>
    <row r="34" spans="1:28" s="170" customFormat="1" ht="38.25">
      <c r="A34" s="155" t="s">
        <v>77</v>
      </c>
      <c r="B34" s="302" t="s">
        <v>40</v>
      </c>
      <c r="C34" s="152" t="s">
        <v>19162</v>
      </c>
      <c r="D34" s="149"/>
      <c r="E34" s="149" t="s">
        <v>76</v>
      </c>
      <c r="F34" s="149" t="s">
        <v>77</v>
      </c>
      <c r="G34" s="149" t="s">
        <v>12</v>
      </c>
      <c r="H34" s="204">
        <v>0</v>
      </c>
      <c r="I34" s="205" t="s">
        <v>78</v>
      </c>
      <c r="J34" s="205" t="s">
        <v>79</v>
      </c>
      <c r="K34" s="150"/>
      <c r="L34" s="150"/>
      <c r="M34" s="150"/>
      <c r="N34" s="150"/>
      <c r="O34" s="150"/>
      <c r="P34" s="207"/>
      <c r="Q34" s="151"/>
      <c r="R34" s="149" t="str">
        <f ca="1">IF(ISERROR($V34),"",OFFSET('Smelter Look-up'!$C$4,$V34-4,0)&amp;"")</f>
        <v>Uranus Chemicals</v>
      </c>
      <c r="S34" s="155" t="str">
        <f t="shared" ca="1" si="3"/>
        <v>TW</v>
      </c>
      <c r="T34" s="155" t="str">
        <f ca="1">IF(B34="","",IF(ISERROR(MATCH($J34,SorP!$B$1:$B$6226,0)),"",INDIRECT("'SorP'!$A$"&amp;MATCH($S34&amp;$J34,SorP!C:C,0))))</f>
        <v>TW-MIA</v>
      </c>
      <c r="U34" s="168"/>
      <c r="V34" s="169">
        <f>IF(C34="",NA(),MATCH($B34&amp;$C34,'Smelter Look-up'!$J:$J,0))</f>
        <v>154</v>
      </c>
      <c r="X34" s="170">
        <f t="shared" si="4"/>
        <v>0</v>
      </c>
      <c r="AB34" s="312" t="str">
        <f t="shared" si="5"/>
        <v>Cobalt</v>
      </c>
    </row>
    <row r="35" spans="1:28" s="170" customFormat="1" ht="102">
      <c r="A35" s="155" t="s">
        <v>304</v>
      </c>
      <c r="B35" s="302" t="s">
        <v>40</v>
      </c>
      <c r="C35" s="152" t="s">
        <v>12066</v>
      </c>
      <c r="D35" s="149"/>
      <c r="E35" s="149" t="s">
        <v>65</v>
      </c>
      <c r="F35" s="149" t="s">
        <v>304</v>
      </c>
      <c r="G35" s="149" t="s">
        <v>12</v>
      </c>
      <c r="H35" s="204">
        <v>0</v>
      </c>
      <c r="I35" s="205" t="s">
        <v>204</v>
      </c>
      <c r="J35" s="205" t="s">
        <v>205</v>
      </c>
      <c r="K35" s="150"/>
      <c r="L35" s="150"/>
      <c r="M35" s="150"/>
      <c r="N35" s="150"/>
      <c r="O35" s="150"/>
      <c r="P35" s="207"/>
      <c r="Q35" s="151"/>
      <c r="R35" s="149" t="str">
        <f ca="1">IF(ISERROR($V35),"",OFFSET('Smelter Look-up'!$C$4,$V35-4,0)&amp;"")</f>
        <v>Zhejiang Greatpower Cobalt Materials Co., Ltd.</v>
      </c>
      <c r="S35" s="155" t="str">
        <f t="shared" ca="1" si="3"/>
        <v>CN</v>
      </c>
      <c r="T35" s="155" t="str">
        <f ca="1">IF(B35="","",IF(ISERROR(MATCH($J35,SorP!$B$1:$B$6226,0)),"",INDIRECT("'SorP'!$A$"&amp;MATCH($S35&amp;$J35,SorP!C:C,0))))</f>
        <v>CN-ZJ</v>
      </c>
      <c r="U35" s="168"/>
      <c r="V35" s="169">
        <f>IF(C35="",NA(),MATCH($B35&amp;$C35,'Smelter Look-up'!$J:$J,0))</f>
        <v>167</v>
      </c>
      <c r="X35" s="170">
        <f t="shared" si="4"/>
        <v>0</v>
      </c>
      <c r="AB35" s="312" t="str">
        <f t="shared" si="5"/>
        <v>Cobalt</v>
      </c>
    </row>
    <row r="36" spans="1:28" s="170" customFormat="1" ht="102">
      <c r="A36" s="155" t="s">
        <v>301</v>
      </c>
      <c r="B36" s="302" t="s">
        <v>40</v>
      </c>
      <c r="C36" s="152" t="s">
        <v>300</v>
      </c>
      <c r="D36" s="149"/>
      <c r="E36" s="149" t="s">
        <v>65</v>
      </c>
      <c r="F36" s="149" t="s">
        <v>301</v>
      </c>
      <c r="G36" s="149" t="s">
        <v>12</v>
      </c>
      <c r="H36" s="204">
        <v>0</v>
      </c>
      <c r="I36" s="205" t="s">
        <v>302</v>
      </c>
      <c r="J36" s="205" t="s">
        <v>205</v>
      </c>
      <c r="K36" s="150"/>
      <c r="L36" s="150"/>
      <c r="M36" s="150"/>
      <c r="N36" s="150"/>
      <c r="O36" s="150"/>
      <c r="P36" s="207"/>
      <c r="Q36" s="151"/>
      <c r="R36" s="149" t="str">
        <f ca="1">IF(ISERROR($V36),"",OFFSET('Smelter Look-up'!$C$4,$V36-4,0)&amp;"")</f>
        <v>Zhejiang Huayou Cobalt Company Limited</v>
      </c>
      <c r="S36" s="155" t="str">
        <f t="shared" ca="1" si="3"/>
        <v>CN</v>
      </c>
      <c r="T36" s="155" t="str">
        <f ca="1">IF(B36="","",IF(ISERROR(MATCH($J36,SorP!$B$1:$B$6226,0)),"",INDIRECT("'SorP'!$A$"&amp;MATCH($S36&amp;$J36,SorP!C:C,0))))</f>
        <v>CN-ZJ</v>
      </c>
      <c r="U36" s="168"/>
      <c r="V36" s="169">
        <f>IF(C36="",NA(),MATCH($B36&amp;$C36,'Smelter Look-up'!$J:$J,0))</f>
        <v>170</v>
      </c>
      <c r="X36" s="170">
        <f t="shared" si="4"/>
        <v>0</v>
      </c>
      <c r="AB36" s="312" t="str">
        <f t="shared" si="5"/>
        <v>Cobalt</v>
      </c>
    </row>
    <row r="37" spans="1:28" s="170" customFormat="1" ht="76.5">
      <c r="A37" s="155" t="s">
        <v>306</v>
      </c>
      <c r="B37" s="302" t="s">
        <v>40</v>
      </c>
      <c r="C37" s="152" t="s">
        <v>305</v>
      </c>
      <c r="D37" s="149"/>
      <c r="E37" s="149" t="s">
        <v>65</v>
      </c>
      <c r="F37" s="149" t="s">
        <v>306</v>
      </c>
      <c r="G37" s="149" t="s">
        <v>12</v>
      </c>
      <c r="H37" s="204">
        <v>0</v>
      </c>
      <c r="I37" s="205" t="s">
        <v>307</v>
      </c>
      <c r="J37" s="205" t="s">
        <v>122</v>
      </c>
      <c r="K37" s="150"/>
      <c r="L37" s="150"/>
      <c r="M37" s="150"/>
      <c r="N37" s="150"/>
      <c r="O37" s="150"/>
      <c r="P37" s="207"/>
      <c r="Q37" s="151"/>
      <c r="R37" s="149" t="str">
        <f ca="1">IF(ISERROR($V37),"",OFFSET('Smelter Look-up'!$C$4,$V37-4,0)&amp;"")</f>
        <v>Zhuhai Kelixin Metal Materials Co., Ltd.</v>
      </c>
      <c r="S37" s="155" t="str">
        <f t="shared" ca="1" si="3"/>
        <v>CN</v>
      </c>
      <c r="T37" s="155" t="str">
        <f ca="1">IF(B37="","",IF(ISERROR(MATCH($J37,SorP!$B$1:$B$6226,0)),"",INDIRECT("'SorP'!$A$"&amp;MATCH($S37&amp;$J37,SorP!C:C,0))))</f>
        <v>CN-GD</v>
      </c>
      <c r="U37" s="168"/>
      <c r="V37" s="169">
        <f>IF(C37="",NA(),MATCH($B37&amp;$C37,'Smelter Look-up'!$J:$J,0))</f>
        <v>173</v>
      </c>
      <c r="X37" s="170">
        <f t="shared" si="4"/>
        <v>0</v>
      </c>
      <c r="AB37" s="312" t="str">
        <f t="shared" si="5"/>
        <v>Cobalt</v>
      </c>
    </row>
    <row r="38" spans="1:28" s="170" customFormat="1" ht="76.5">
      <c r="A38" s="155" t="s">
        <v>12073</v>
      </c>
      <c r="B38" s="302" t="s">
        <v>41</v>
      </c>
      <c r="C38" s="152" t="s">
        <v>12074</v>
      </c>
      <c r="D38" s="149"/>
      <c r="E38" s="149" t="s">
        <v>65</v>
      </c>
      <c r="F38" s="149" t="s">
        <v>12073</v>
      </c>
      <c r="G38" s="149" t="s">
        <v>12</v>
      </c>
      <c r="H38" s="204">
        <v>0</v>
      </c>
      <c r="I38" s="205" t="s">
        <v>12075</v>
      </c>
      <c r="J38" s="205" t="s">
        <v>143</v>
      </c>
      <c r="K38" s="150"/>
      <c r="L38" s="150"/>
      <c r="M38" s="150"/>
      <c r="N38" s="150"/>
      <c r="O38" s="150"/>
      <c r="P38" s="207"/>
      <c r="Q38" s="151"/>
      <c r="R38" s="149" t="str">
        <f ca="1">IF(ISERROR($V38),"",OFFSET('Smelter Look-up'!$C$4,$V38-4,0)&amp;"")</f>
        <v>Hunan Rongtai New Material Co., Ltd.</v>
      </c>
      <c r="S38" s="155" t="str">
        <f t="shared" ca="1" si="3"/>
        <v>CN</v>
      </c>
      <c r="T38" s="155" t="str">
        <f ca="1">IF(B38="","",IF(ISERROR(MATCH($J38,SorP!$B$1:$B$6226,0)),"",INDIRECT("'SorP'!$A$"&amp;MATCH($S38&amp;$J38,SorP!C:C,0))))</f>
        <v>CN-HN</v>
      </c>
      <c r="U38" s="168"/>
      <c r="V38" s="169">
        <f>IF(C38="",NA(),MATCH($B38&amp;$C38,'Smelter Look-up'!$J:$J,0))</f>
        <v>352</v>
      </c>
      <c r="X38" s="170">
        <f t="shared" si="4"/>
        <v>0</v>
      </c>
      <c r="AB38" s="312" t="str">
        <f t="shared" si="5"/>
        <v>Mica</v>
      </c>
    </row>
    <row r="39" spans="1:28" s="170" customFormat="1" ht="38.25">
      <c r="A39" s="155" t="s">
        <v>358</v>
      </c>
      <c r="B39" s="302" t="s">
        <v>41</v>
      </c>
      <c r="C39" s="152" t="s">
        <v>357</v>
      </c>
      <c r="D39" s="149"/>
      <c r="E39" s="149" t="s">
        <v>133</v>
      </c>
      <c r="F39" s="149" t="s">
        <v>358</v>
      </c>
      <c r="G39" s="149" t="s">
        <v>12</v>
      </c>
      <c r="H39" s="204">
        <v>0</v>
      </c>
      <c r="I39" s="205" t="s">
        <v>359</v>
      </c>
      <c r="J39" s="205" t="s">
        <v>360</v>
      </c>
      <c r="K39" s="150"/>
      <c r="L39" s="150"/>
      <c r="M39" s="150"/>
      <c r="N39" s="150"/>
      <c r="O39" s="150"/>
      <c r="P39" s="207"/>
      <c r="Q39" s="151"/>
      <c r="R39" s="149" t="str">
        <f ca="1">IF(ISERROR($V39),"",OFFSET('Smelter Look-up'!$C$4,$V39-4,0)&amp;"")</f>
        <v>Yamaguchi Mica</v>
      </c>
      <c r="S39" s="155" t="str">
        <f t="shared" ca="1" si="3"/>
        <v>JP</v>
      </c>
      <c r="T39" s="155" t="str">
        <f ca="1">IF(B39="","",IF(ISERROR(MATCH($J39,SorP!$B$1:$B$6226,0)),"",INDIRECT("'SorP'!$A$"&amp;MATCH($S39&amp;$J39,SorP!C:C,0))))</f>
        <v>JP-23</v>
      </c>
      <c r="U39" s="168"/>
      <c r="V39" s="169">
        <f>IF(C39="",NA(),MATCH($B39&amp;$C39,'Smelter Look-up'!$J:$J,0))</f>
        <v>374</v>
      </c>
      <c r="X39" s="170">
        <f t="shared" si="4"/>
        <v>0</v>
      </c>
      <c r="AB39" s="312" t="str">
        <f t="shared" si="5"/>
        <v>Mica</v>
      </c>
    </row>
    <row r="40" spans="1:28" s="170" customFormat="1" ht="102">
      <c r="A40" s="155" t="s">
        <v>12085</v>
      </c>
      <c r="B40" s="302" t="s">
        <v>41</v>
      </c>
      <c r="C40" s="152" t="s">
        <v>12086</v>
      </c>
      <c r="D40" s="149"/>
      <c r="E40" s="149" t="s">
        <v>133</v>
      </c>
      <c r="F40" s="149" t="s">
        <v>12085</v>
      </c>
      <c r="G40" s="149" t="s">
        <v>12</v>
      </c>
      <c r="H40" s="204">
        <v>0</v>
      </c>
      <c r="I40" s="205" t="s">
        <v>12089</v>
      </c>
      <c r="J40" s="205" t="s">
        <v>360</v>
      </c>
      <c r="K40" s="150"/>
      <c r="L40" s="150"/>
      <c r="M40" s="150"/>
      <c r="N40" s="150"/>
      <c r="O40" s="150"/>
      <c r="P40" s="207"/>
      <c r="Q40" s="151"/>
      <c r="R40" s="149" t="str">
        <f ca="1">IF(ISERROR($V40),"",OFFSET('Smelter Look-up'!$C$4,$V40-4,0)&amp;"")</f>
        <v>Yamaguchi Mica Co., Ltd. Shinshiro Factory</v>
      </c>
      <c r="S40" s="155" t="str">
        <f t="shared" ca="1" si="3"/>
        <v>JP</v>
      </c>
      <c r="T40" s="155" t="str">
        <f ca="1">IF(B40="","",IF(ISERROR(MATCH($J40,SorP!$B$1:$B$6226,0)),"",INDIRECT("'SorP'!$A$"&amp;MATCH($S40&amp;$J40,SorP!C:C,0))))</f>
        <v>JP-23</v>
      </c>
      <c r="U40" s="168"/>
      <c r="V40" s="169">
        <f>IF(C40="",NA(),MATCH($B40&amp;$C40,'Smelter Look-up'!$J:$J,0))</f>
        <v>375</v>
      </c>
      <c r="X40" s="170">
        <f t="shared" si="4"/>
        <v>0</v>
      </c>
      <c r="AB40" s="312" t="str">
        <f t="shared" si="5"/>
        <v>Mica</v>
      </c>
    </row>
    <row r="41" spans="1:28" s="170" customFormat="1" ht="102">
      <c r="A41" s="155" t="s">
        <v>12087</v>
      </c>
      <c r="B41" s="302" t="s">
        <v>41</v>
      </c>
      <c r="C41" s="152" t="s">
        <v>12088</v>
      </c>
      <c r="D41" s="149"/>
      <c r="E41" s="149" t="s">
        <v>133</v>
      </c>
      <c r="F41" s="149" t="s">
        <v>12087</v>
      </c>
      <c r="G41" s="149" t="s">
        <v>12</v>
      </c>
      <c r="H41" s="204">
        <v>0</v>
      </c>
      <c r="I41" s="205" t="s">
        <v>12090</v>
      </c>
      <c r="J41" s="205" t="s">
        <v>360</v>
      </c>
      <c r="K41" s="150"/>
      <c r="L41" s="150"/>
      <c r="M41" s="150"/>
      <c r="N41" s="150"/>
      <c r="O41" s="150"/>
      <c r="P41" s="207"/>
      <c r="Q41" s="151"/>
      <c r="R41" s="149" t="str">
        <f ca="1">IF(ISERROR($V41),"",OFFSET('Smelter Look-up'!$C$4,$V41-4,0)&amp;"")</f>
        <v>Yamaguchi Mica Co., Ltd. Toyohashi Factory</v>
      </c>
      <c r="S41" s="155" t="str">
        <f t="shared" ca="1" si="3"/>
        <v>JP</v>
      </c>
      <c r="T41" s="155" t="str">
        <f ca="1">IF(B41="","",IF(ISERROR(MATCH($J41,SorP!$B$1:$B$6226,0)),"",INDIRECT("'SorP'!$A$"&amp;MATCH($S41&amp;$J41,SorP!C:C,0))))</f>
        <v>JP-23</v>
      </c>
      <c r="U41" s="168"/>
      <c r="V41" s="169">
        <f>IF(C41="",NA(),MATCH($B41&amp;$C41,'Smelter Look-up'!$J:$J,0))</f>
        <v>376</v>
      </c>
      <c r="X41" s="170">
        <f t="shared" si="4"/>
        <v>0</v>
      </c>
      <c r="AB41" s="312" t="str">
        <f t="shared" si="5"/>
        <v>Mica</v>
      </c>
    </row>
    <row r="42" spans="1:28" s="170" customFormat="1" ht="20.25">
      <c r="A42" s="155"/>
      <c r="B42" s="302" t="s">
        <v>19143</v>
      </c>
      <c r="C42" s="152" t="s">
        <v>19143</v>
      </c>
      <c r="D42" s="149"/>
      <c r="E42" s="149" t="s">
        <v>19143</v>
      </c>
      <c r="F42" s="149" t="s">
        <v>19143</v>
      </c>
      <c r="G42" s="149" t="s">
        <v>19143</v>
      </c>
      <c r="H42" s="204" t="s">
        <v>19143</v>
      </c>
      <c r="I42" s="205" t="s">
        <v>19143</v>
      </c>
      <c r="J42" s="205" t="s">
        <v>19143</v>
      </c>
      <c r="K42" s="150"/>
      <c r="L42" s="150"/>
      <c r="M42" s="150"/>
      <c r="N42" s="150"/>
      <c r="O42" s="150"/>
      <c r="P42" s="207"/>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si="4"/>
        <v>0</v>
      </c>
      <c r="AB42" s="312" t="str">
        <f t="shared" si="5"/>
        <v/>
      </c>
    </row>
    <row r="43" spans="1:28" s="170" customFormat="1" ht="20.25">
      <c r="A43" s="155"/>
      <c r="B43" s="302" t="s">
        <v>19143</v>
      </c>
      <c r="C43" s="152" t="s">
        <v>19143</v>
      </c>
      <c r="D43" s="149"/>
      <c r="E43" s="149" t="s">
        <v>19143</v>
      </c>
      <c r="F43" s="149" t="s">
        <v>19143</v>
      </c>
      <c r="G43" s="149" t="s">
        <v>19143</v>
      </c>
      <c r="H43" s="204" t="s">
        <v>19143</v>
      </c>
      <c r="I43" s="205" t="s">
        <v>19143</v>
      </c>
      <c r="J43" s="205" t="s">
        <v>19143</v>
      </c>
      <c r="K43" s="150"/>
      <c r="L43" s="150"/>
      <c r="M43" s="150"/>
      <c r="N43" s="150"/>
      <c r="O43" s="150"/>
      <c r="P43" s="207"/>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si="4"/>
        <v>0</v>
      </c>
      <c r="AB43" s="312" t="str">
        <f t="shared" si="5"/>
        <v/>
      </c>
    </row>
    <row r="44" spans="1:28" s="170" customFormat="1" ht="20.25">
      <c r="A44" s="155"/>
      <c r="B44" s="302" t="s">
        <v>19143</v>
      </c>
      <c r="C44" s="152" t="s">
        <v>19143</v>
      </c>
      <c r="D44" s="149"/>
      <c r="E44" s="149" t="s">
        <v>19143</v>
      </c>
      <c r="F44" s="149" t="s">
        <v>19143</v>
      </c>
      <c r="G44" s="149" t="s">
        <v>19143</v>
      </c>
      <c r="H44" s="204" t="s">
        <v>19143</v>
      </c>
      <c r="I44" s="205" t="s">
        <v>19143</v>
      </c>
      <c r="J44" s="205" t="s">
        <v>19143</v>
      </c>
      <c r="K44" s="150"/>
      <c r="L44" s="150"/>
      <c r="M44" s="150"/>
      <c r="N44" s="150"/>
      <c r="O44" s="150"/>
      <c r="P44" s="207"/>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si="4"/>
        <v>0</v>
      </c>
      <c r="AB44" s="312" t="str">
        <f t="shared" si="5"/>
        <v/>
      </c>
    </row>
    <row r="45" spans="1:28" s="170" customFormat="1" ht="20.25">
      <c r="A45" s="155"/>
      <c r="B45" s="302" t="s">
        <v>19143</v>
      </c>
      <c r="C45" s="152" t="s">
        <v>19143</v>
      </c>
      <c r="D45" s="149"/>
      <c r="E45" s="149" t="s">
        <v>19143</v>
      </c>
      <c r="F45" s="149" t="s">
        <v>19143</v>
      </c>
      <c r="G45" s="149" t="s">
        <v>19143</v>
      </c>
      <c r="H45" s="204" t="s">
        <v>19143</v>
      </c>
      <c r="I45" s="205" t="s">
        <v>19143</v>
      </c>
      <c r="J45" s="205" t="s">
        <v>19143</v>
      </c>
      <c r="K45" s="150"/>
      <c r="L45" s="150"/>
      <c r="M45" s="150"/>
      <c r="N45" s="150"/>
      <c r="O45" s="150"/>
      <c r="P45" s="207"/>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si="4"/>
        <v>0</v>
      </c>
      <c r="AB45" s="312" t="str">
        <f t="shared" si="5"/>
        <v/>
      </c>
    </row>
    <row r="46" spans="1:28" s="170" customFormat="1" ht="20.25">
      <c r="A46" s="155"/>
      <c r="B46" s="302" t="s">
        <v>19143</v>
      </c>
      <c r="C46" s="152" t="s">
        <v>19143</v>
      </c>
      <c r="D46" s="149"/>
      <c r="E46" s="149" t="s">
        <v>19143</v>
      </c>
      <c r="F46" s="149" t="s">
        <v>19143</v>
      </c>
      <c r="G46" s="149" t="s">
        <v>19143</v>
      </c>
      <c r="H46" s="204" t="s">
        <v>19143</v>
      </c>
      <c r="I46" s="205" t="s">
        <v>19143</v>
      </c>
      <c r="J46" s="205" t="s">
        <v>19143</v>
      </c>
      <c r="K46" s="150"/>
      <c r="L46" s="150"/>
      <c r="M46" s="150"/>
      <c r="N46" s="150"/>
      <c r="O46" s="150"/>
      <c r="P46" s="207"/>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si="4"/>
        <v>0</v>
      </c>
      <c r="AB46" s="312" t="str">
        <f t="shared" si="5"/>
        <v/>
      </c>
    </row>
    <row r="47" spans="1:28" s="170" customFormat="1" ht="20.25">
      <c r="A47" s="155"/>
      <c r="B47" s="302" t="s">
        <v>19143</v>
      </c>
      <c r="C47" s="152" t="s">
        <v>19143</v>
      </c>
      <c r="D47" s="149"/>
      <c r="E47" s="149" t="s">
        <v>19143</v>
      </c>
      <c r="F47" s="149" t="s">
        <v>19143</v>
      </c>
      <c r="G47" s="149" t="s">
        <v>19143</v>
      </c>
      <c r="H47" s="204" t="s">
        <v>19143</v>
      </c>
      <c r="I47" s="205" t="s">
        <v>19143</v>
      </c>
      <c r="J47" s="205" t="s">
        <v>19143</v>
      </c>
      <c r="K47" s="150"/>
      <c r="L47" s="150"/>
      <c r="M47" s="150"/>
      <c r="N47" s="150"/>
      <c r="O47" s="150"/>
      <c r="P47" s="207"/>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si="4"/>
        <v>0</v>
      </c>
      <c r="AB47" s="312" t="str">
        <f t="shared" si="5"/>
        <v/>
      </c>
    </row>
    <row r="48" spans="1:28" s="170" customFormat="1" ht="20.25">
      <c r="A48" s="155"/>
      <c r="B48" s="302" t="s">
        <v>19143</v>
      </c>
      <c r="C48" s="152" t="s">
        <v>19143</v>
      </c>
      <c r="D48" s="149"/>
      <c r="E48" s="149" t="s">
        <v>19143</v>
      </c>
      <c r="F48" s="149" t="s">
        <v>19143</v>
      </c>
      <c r="G48" s="149" t="s">
        <v>19143</v>
      </c>
      <c r="H48" s="204" t="s">
        <v>19143</v>
      </c>
      <c r="I48" s="205" t="s">
        <v>19143</v>
      </c>
      <c r="J48" s="205" t="s">
        <v>19143</v>
      </c>
      <c r="K48" s="150"/>
      <c r="L48" s="150"/>
      <c r="M48" s="150"/>
      <c r="N48" s="150"/>
      <c r="O48" s="150"/>
      <c r="P48" s="207"/>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si="4"/>
        <v>0</v>
      </c>
      <c r="AB48" s="312" t="str">
        <f t="shared" si="5"/>
        <v/>
      </c>
    </row>
    <row r="49" spans="1:28" s="170" customFormat="1" ht="20.25">
      <c r="A49" s="155"/>
      <c r="B49" s="302" t="s">
        <v>19143</v>
      </c>
      <c r="C49" s="152" t="s">
        <v>19143</v>
      </c>
      <c r="D49" s="149"/>
      <c r="E49" s="149" t="s">
        <v>19143</v>
      </c>
      <c r="F49" s="149" t="s">
        <v>19143</v>
      </c>
      <c r="G49" s="149" t="s">
        <v>19143</v>
      </c>
      <c r="H49" s="204" t="s">
        <v>19143</v>
      </c>
      <c r="I49" s="205" t="s">
        <v>19143</v>
      </c>
      <c r="J49" s="205" t="s">
        <v>19143</v>
      </c>
      <c r="K49" s="150"/>
      <c r="L49" s="150"/>
      <c r="M49" s="150"/>
      <c r="N49" s="150"/>
      <c r="O49" s="150"/>
      <c r="P49" s="207"/>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si="4"/>
        <v>0</v>
      </c>
      <c r="AB49" s="312" t="str">
        <f t="shared" si="5"/>
        <v/>
      </c>
    </row>
    <row r="50" spans="1:28" s="170" customFormat="1" ht="20.25">
      <c r="A50" s="155"/>
      <c r="B50" s="302" t="s">
        <v>19143</v>
      </c>
      <c r="C50" s="152" t="s">
        <v>19143</v>
      </c>
      <c r="D50" s="149"/>
      <c r="E50" s="149" t="s">
        <v>19143</v>
      </c>
      <c r="F50" s="149" t="s">
        <v>19143</v>
      </c>
      <c r="G50" s="149" t="s">
        <v>19143</v>
      </c>
      <c r="H50" s="204" t="s">
        <v>19143</v>
      </c>
      <c r="I50" s="205" t="s">
        <v>19143</v>
      </c>
      <c r="J50" s="205" t="s">
        <v>19143</v>
      </c>
      <c r="K50" s="150"/>
      <c r="L50" s="150"/>
      <c r="M50" s="150"/>
      <c r="N50" s="150"/>
      <c r="O50" s="150"/>
      <c r="P50" s="207"/>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si="4"/>
        <v>0</v>
      </c>
      <c r="AB50" s="312" t="str">
        <f t="shared" si="5"/>
        <v/>
      </c>
    </row>
    <row r="51" spans="1:28" s="170" customFormat="1" ht="20.25">
      <c r="A51" s="155"/>
      <c r="B51" s="302" t="s">
        <v>19143</v>
      </c>
      <c r="C51" s="152" t="s">
        <v>19143</v>
      </c>
      <c r="D51" s="149"/>
      <c r="E51" s="149" t="s">
        <v>19143</v>
      </c>
      <c r="F51" s="149" t="s">
        <v>19143</v>
      </c>
      <c r="G51" s="149" t="s">
        <v>19143</v>
      </c>
      <c r="H51" s="204" t="s">
        <v>19143</v>
      </c>
      <c r="I51" s="205" t="s">
        <v>19143</v>
      </c>
      <c r="J51" s="205" t="s">
        <v>19143</v>
      </c>
      <c r="K51" s="150"/>
      <c r="L51" s="150"/>
      <c r="M51" s="150"/>
      <c r="N51" s="150"/>
      <c r="O51" s="150"/>
      <c r="P51" s="207"/>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si="4"/>
        <v>0</v>
      </c>
      <c r="AB51" s="312" t="str">
        <f t="shared" si="5"/>
        <v/>
      </c>
    </row>
    <row r="52" spans="1:28" s="170" customFormat="1" ht="20.25">
      <c r="A52" s="155"/>
      <c r="B52" s="302" t="s">
        <v>19143</v>
      </c>
      <c r="C52" s="152" t="s">
        <v>19143</v>
      </c>
      <c r="D52" s="149"/>
      <c r="E52" s="149" t="s">
        <v>19143</v>
      </c>
      <c r="F52" s="149" t="s">
        <v>19143</v>
      </c>
      <c r="G52" s="149" t="s">
        <v>19143</v>
      </c>
      <c r="H52" s="204" t="s">
        <v>19143</v>
      </c>
      <c r="I52" s="205" t="s">
        <v>19143</v>
      </c>
      <c r="J52" s="205" t="s">
        <v>19143</v>
      </c>
      <c r="K52" s="150"/>
      <c r="L52" s="150"/>
      <c r="M52" s="150"/>
      <c r="N52" s="150"/>
      <c r="O52" s="150"/>
      <c r="P52" s="207"/>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si="4"/>
        <v>0</v>
      </c>
      <c r="AB52" s="312" t="str">
        <f t="shared" si="5"/>
        <v/>
      </c>
    </row>
    <row r="53" spans="1:28" s="170" customFormat="1" ht="20.25">
      <c r="A53" s="155"/>
      <c r="B53" s="302" t="s">
        <v>19143</v>
      </c>
      <c r="C53" s="152" t="s">
        <v>19143</v>
      </c>
      <c r="D53" s="149"/>
      <c r="E53" s="149" t="s">
        <v>19143</v>
      </c>
      <c r="F53" s="149" t="s">
        <v>19143</v>
      </c>
      <c r="G53" s="149" t="s">
        <v>19143</v>
      </c>
      <c r="H53" s="204" t="s">
        <v>19143</v>
      </c>
      <c r="I53" s="205" t="s">
        <v>19143</v>
      </c>
      <c r="J53" s="205" t="s">
        <v>19143</v>
      </c>
      <c r="K53" s="150"/>
      <c r="L53" s="150"/>
      <c r="M53" s="150"/>
      <c r="N53" s="150"/>
      <c r="O53" s="150"/>
      <c r="P53" s="207"/>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si="4"/>
        <v>0</v>
      </c>
      <c r="AB53" s="312" t="str">
        <f t="shared" si="5"/>
        <v/>
      </c>
    </row>
    <row r="54" spans="1:28" s="170" customFormat="1" ht="20.25">
      <c r="A54" s="155"/>
      <c r="B54" s="302" t="s">
        <v>19143</v>
      </c>
      <c r="C54" s="152" t="s">
        <v>19143</v>
      </c>
      <c r="D54" s="149"/>
      <c r="E54" s="149" t="s">
        <v>19143</v>
      </c>
      <c r="F54" s="149" t="s">
        <v>19143</v>
      </c>
      <c r="G54" s="149" t="s">
        <v>19143</v>
      </c>
      <c r="H54" s="204" t="s">
        <v>19143</v>
      </c>
      <c r="I54" s="205" t="s">
        <v>19143</v>
      </c>
      <c r="J54" s="205" t="s">
        <v>19143</v>
      </c>
      <c r="K54" s="150"/>
      <c r="L54" s="150"/>
      <c r="M54" s="150"/>
      <c r="N54" s="150"/>
      <c r="O54" s="150"/>
      <c r="P54" s="207"/>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si="4"/>
        <v>0</v>
      </c>
      <c r="AB54" s="312" t="str">
        <f t="shared" si="5"/>
        <v/>
      </c>
    </row>
    <row r="55" spans="1:28" s="170" customFormat="1" ht="20.25">
      <c r="A55" s="155"/>
      <c r="B55" s="302" t="s">
        <v>19143</v>
      </c>
      <c r="C55" s="152" t="s">
        <v>19143</v>
      </c>
      <c r="D55" s="149"/>
      <c r="E55" s="149" t="s">
        <v>19143</v>
      </c>
      <c r="F55" s="149" t="s">
        <v>19143</v>
      </c>
      <c r="G55" s="149" t="s">
        <v>19143</v>
      </c>
      <c r="H55" s="204" t="s">
        <v>19143</v>
      </c>
      <c r="I55" s="205" t="s">
        <v>19143</v>
      </c>
      <c r="J55" s="205" t="s">
        <v>19143</v>
      </c>
      <c r="K55" s="150"/>
      <c r="L55" s="150"/>
      <c r="M55" s="150"/>
      <c r="N55" s="150"/>
      <c r="O55" s="150"/>
      <c r="P55" s="207"/>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si="4"/>
        <v>0</v>
      </c>
      <c r="AB55" s="312" t="str">
        <f t="shared" si="5"/>
        <v/>
      </c>
    </row>
    <row r="56" spans="1:28" s="170" customFormat="1" ht="20.25">
      <c r="A56" s="155"/>
      <c r="B56" s="302" t="s">
        <v>19143</v>
      </c>
      <c r="C56" s="152" t="s">
        <v>19143</v>
      </c>
      <c r="D56" s="149"/>
      <c r="E56" s="149" t="s">
        <v>19143</v>
      </c>
      <c r="F56" s="149" t="s">
        <v>19143</v>
      </c>
      <c r="G56" s="149" t="s">
        <v>19143</v>
      </c>
      <c r="H56" s="204" t="s">
        <v>19143</v>
      </c>
      <c r="I56" s="205" t="s">
        <v>19143</v>
      </c>
      <c r="J56" s="205" t="s">
        <v>19143</v>
      </c>
      <c r="K56" s="150"/>
      <c r="L56" s="150"/>
      <c r="M56" s="150"/>
      <c r="N56" s="150"/>
      <c r="O56" s="150"/>
      <c r="P56" s="207"/>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si="4"/>
        <v>0</v>
      </c>
      <c r="AB56" s="312" t="str">
        <f t="shared" si="5"/>
        <v/>
      </c>
    </row>
    <row r="57" spans="1:28" s="170" customFormat="1" ht="20.25">
      <c r="A57" s="155"/>
      <c r="B57" s="302" t="s">
        <v>19143</v>
      </c>
      <c r="C57" s="152" t="s">
        <v>19143</v>
      </c>
      <c r="D57" s="149"/>
      <c r="E57" s="149" t="s">
        <v>19143</v>
      </c>
      <c r="F57" s="149" t="s">
        <v>19143</v>
      </c>
      <c r="G57" s="149" t="s">
        <v>19143</v>
      </c>
      <c r="H57" s="204" t="s">
        <v>19143</v>
      </c>
      <c r="I57" s="205" t="s">
        <v>19143</v>
      </c>
      <c r="J57" s="205" t="s">
        <v>19143</v>
      </c>
      <c r="K57" s="150"/>
      <c r="L57" s="150"/>
      <c r="M57" s="150"/>
      <c r="N57" s="150"/>
      <c r="O57" s="150"/>
      <c r="P57" s="207"/>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si="4"/>
        <v>0</v>
      </c>
      <c r="AB57" s="312" t="str">
        <f t="shared" si="5"/>
        <v/>
      </c>
    </row>
    <row r="58" spans="1:28" s="170" customFormat="1" ht="20.25">
      <c r="A58" s="155"/>
      <c r="B58" s="302" t="s">
        <v>19143</v>
      </c>
      <c r="C58" s="152" t="s">
        <v>19143</v>
      </c>
      <c r="D58" s="149"/>
      <c r="E58" s="149" t="s">
        <v>19143</v>
      </c>
      <c r="F58" s="149" t="s">
        <v>19143</v>
      </c>
      <c r="G58" s="149" t="s">
        <v>19143</v>
      </c>
      <c r="H58" s="204" t="s">
        <v>19143</v>
      </c>
      <c r="I58" s="205" t="s">
        <v>19143</v>
      </c>
      <c r="J58" s="205" t="s">
        <v>19143</v>
      </c>
      <c r="K58" s="150"/>
      <c r="L58" s="150"/>
      <c r="M58" s="150"/>
      <c r="N58" s="150"/>
      <c r="O58" s="150"/>
      <c r="P58" s="207"/>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si="4"/>
        <v>0</v>
      </c>
      <c r="AB58" s="312" t="str">
        <f t="shared" si="5"/>
        <v/>
      </c>
    </row>
    <row r="59" spans="1:28" s="170" customFormat="1" ht="20.25">
      <c r="A59" s="155"/>
      <c r="B59" s="302" t="s">
        <v>19143</v>
      </c>
      <c r="C59" s="152" t="s">
        <v>19143</v>
      </c>
      <c r="D59" s="149"/>
      <c r="E59" s="149" t="s">
        <v>19143</v>
      </c>
      <c r="F59" s="149" t="s">
        <v>19143</v>
      </c>
      <c r="G59" s="149" t="s">
        <v>19143</v>
      </c>
      <c r="H59" s="204" t="s">
        <v>19143</v>
      </c>
      <c r="I59" s="205" t="s">
        <v>19143</v>
      </c>
      <c r="J59" s="205" t="s">
        <v>19143</v>
      </c>
      <c r="K59" s="150"/>
      <c r="L59" s="150"/>
      <c r="M59" s="150"/>
      <c r="N59" s="150"/>
      <c r="O59" s="150"/>
      <c r="P59" s="207"/>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si="4"/>
        <v>0</v>
      </c>
      <c r="AB59" s="312" t="str">
        <f t="shared" si="5"/>
        <v/>
      </c>
    </row>
    <row r="60" spans="1:28" s="170" customFormat="1" ht="20.25">
      <c r="A60" s="155"/>
      <c r="B60" s="302" t="s">
        <v>19143</v>
      </c>
      <c r="C60" s="152" t="s">
        <v>19143</v>
      </c>
      <c r="D60" s="149"/>
      <c r="E60" s="149" t="s">
        <v>19143</v>
      </c>
      <c r="F60" s="149" t="s">
        <v>19143</v>
      </c>
      <c r="G60" s="149" t="s">
        <v>19143</v>
      </c>
      <c r="H60" s="204" t="s">
        <v>19143</v>
      </c>
      <c r="I60" s="205" t="s">
        <v>19143</v>
      </c>
      <c r="J60" s="205" t="s">
        <v>19143</v>
      </c>
      <c r="K60" s="150"/>
      <c r="L60" s="150"/>
      <c r="M60" s="150"/>
      <c r="N60" s="150"/>
      <c r="O60" s="150"/>
      <c r="P60" s="207"/>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si="4"/>
        <v>0</v>
      </c>
      <c r="AB60" s="312" t="str">
        <f t="shared" si="5"/>
        <v/>
      </c>
    </row>
    <row r="61" spans="1:28" s="170" customFormat="1" ht="20.25">
      <c r="A61" s="155"/>
      <c r="B61" s="302" t="s">
        <v>19143</v>
      </c>
      <c r="C61" s="152" t="s">
        <v>19143</v>
      </c>
      <c r="D61" s="149"/>
      <c r="E61" s="149" t="s">
        <v>19143</v>
      </c>
      <c r="F61" s="149" t="s">
        <v>19143</v>
      </c>
      <c r="G61" s="149" t="s">
        <v>19143</v>
      </c>
      <c r="H61" s="204" t="s">
        <v>19143</v>
      </c>
      <c r="I61" s="205" t="s">
        <v>19143</v>
      </c>
      <c r="J61" s="205" t="s">
        <v>19143</v>
      </c>
      <c r="K61" s="150"/>
      <c r="L61" s="150"/>
      <c r="M61" s="150"/>
      <c r="N61" s="150"/>
      <c r="O61" s="150"/>
      <c r="P61" s="207"/>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si="4"/>
        <v>0</v>
      </c>
      <c r="AB61" s="312" t="str">
        <f t="shared" si="5"/>
        <v/>
      </c>
    </row>
    <row r="62" spans="1:28" s="170" customFormat="1" ht="20.25">
      <c r="A62" s="155"/>
      <c r="B62" s="302" t="s">
        <v>19143</v>
      </c>
      <c r="C62" s="152" t="s">
        <v>19143</v>
      </c>
      <c r="D62" s="149"/>
      <c r="E62" s="149" t="s">
        <v>19143</v>
      </c>
      <c r="F62" s="149" t="s">
        <v>19143</v>
      </c>
      <c r="G62" s="149" t="s">
        <v>19143</v>
      </c>
      <c r="H62" s="204" t="s">
        <v>19143</v>
      </c>
      <c r="I62" s="205" t="s">
        <v>19143</v>
      </c>
      <c r="J62" s="205" t="s">
        <v>19143</v>
      </c>
      <c r="K62" s="150"/>
      <c r="L62" s="150"/>
      <c r="M62" s="150"/>
      <c r="N62" s="150"/>
      <c r="O62" s="150"/>
      <c r="P62" s="207"/>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si="4"/>
        <v>0</v>
      </c>
      <c r="AB62" s="312" t="str">
        <f t="shared" si="5"/>
        <v/>
      </c>
    </row>
    <row r="63" spans="1:28" s="170" customFormat="1" ht="20.25">
      <c r="A63" s="155"/>
      <c r="B63" s="302" t="s">
        <v>19143</v>
      </c>
      <c r="C63" s="152" t="s">
        <v>19143</v>
      </c>
      <c r="D63" s="149"/>
      <c r="E63" s="149" t="s">
        <v>19143</v>
      </c>
      <c r="F63" s="149" t="s">
        <v>19143</v>
      </c>
      <c r="G63" s="149" t="s">
        <v>19143</v>
      </c>
      <c r="H63" s="204" t="s">
        <v>19143</v>
      </c>
      <c r="I63" s="205" t="s">
        <v>19143</v>
      </c>
      <c r="J63" s="205" t="s">
        <v>19143</v>
      </c>
      <c r="K63" s="150"/>
      <c r="L63" s="150"/>
      <c r="M63" s="150"/>
      <c r="N63" s="150"/>
      <c r="O63" s="150"/>
      <c r="P63" s="207"/>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si="6">IF(AND(C63="Smelter not listed",OR(LEN(D63)=0,LEN(E63)=0)),1,0)</f>
        <v>0</v>
      </c>
      <c r="AB63" s="312" t="str">
        <f t="shared" si="5"/>
        <v/>
      </c>
    </row>
    <row r="64" spans="1:28" s="170" customFormat="1" ht="20.25">
      <c r="A64" s="155"/>
      <c r="B64" s="302"/>
      <c r="C64" s="152"/>
      <c r="D64" s="149"/>
      <c r="E64" s="149"/>
      <c r="F64" s="149"/>
      <c r="G64" s="149"/>
      <c r="H64" s="204"/>
      <c r="I64" s="205"/>
      <c r="J64" s="205"/>
      <c r="K64" s="150"/>
      <c r="L64" s="150"/>
      <c r="M64" s="150"/>
      <c r="N64" s="150"/>
      <c r="O64" s="150"/>
      <c r="P64" s="207"/>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si="6"/>
        <v>0</v>
      </c>
      <c r="AB64" s="312" t="str">
        <f t="shared" si="5"/>
        <v/>
      </c>
    </row>
    <row r="65" spans="1:28" s="170" customFormat="1" ht="20.25">
      <c r="A65" s="155"/>
      <c r="B65" s="302"/>
      <c r="C65" s="152"/>
      <c r="D65" s="149"/>
      <c r="E65" s="149"/>
      <c r="F65" s="149"/>
      <c r="G65" s="149"/>
      <c r="H65" s="204"/>
      <c r="I65" s="205"/>
      <c r="J65" s="205"/>
      <c r="K65" s="150"/>
      <c r="L65" s="150"/>
      <c r="M65" s="150"/>
      <c r="N65" s="150"/>
      <c r="O65" s="150"/>
      <c r="P65" s="207"/>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si="6"/>
        <v>0</v>
      </c>
      <c r="AB65" s="312" t="str">
        <f t="shared" si="5"/>
        <v/>
      </c>
    </row>
    <row r="66" spans="1:28" s="170" customFormat="1" ht="20.25">
      <c r="A66" s="155"/>
      <c r="B66" s="302"/>
      <c r="C66" s="152"/>
      <c r="D66" s="149"/>
      <c r="E66" s="149"/>
      <c r="F66" s="149"/>
      <c r="G66" s="149"/>
      <c r="H66" s="204"/>
      <c r="I66" s="205"/>
      <c r="J66" s="205"/>
      <c r="K66" s="150"/>
      <c r="L66" s="150"/>
      <c r="M66" s="150"/>
      <c r="N66" s="150"/>
      <c r="O66" s="150"/>
      <c r="P66" s="207"/>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si="6"/>
        <v>0</v>
      </c>
      <c r="AB66" s="312" t="str">
        <f t="shared" si="5"/>
        <v/>
      </c>
    </row>
    <row r="67" spans="1:28" s="170" customFormat="1" ht="20.25">
      <c r="A67" s="155"/>
      <c r="B67" s="302"/>
      <c r="C67" s="152"/>
      <c r="D67" s="149"/>
      <c r="E67" s="149"/>
      <c r="F67" s="149"/>
      <c r="G67" s="149"/>
      <c r="H67" s="204"/>
      <c r="I67" s="205"/>
      <c r="J67" s="205"/>
      <c r="K67" s="150"/>
      <c r="L67" s="150"/>
      <c r="M67" s="150"/>
      <c r="N67" s="150"/>
      <c r="O67" s="150"/>
      <c r="P67" s="207"/>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si="6"/>
        <v>0</v>
      </c>
      <c r="AB67" s="312" t="str">
        <f t="shared" si="5"/>
        <v/>
      </c>
    </row>
    <row r="68" spans="1:28" s="170" customFormat="1" ht="20.25">
      <c r="A68" s="155"/>
      <c r="B68" s="302"/>
      <c r="C68" s="152"/>
      <c r="D68" s="149"/>
      <c r="E68" s="149"/>
      <c r="F68" s="149"/>
      <c r="G68" s="149"/>
      <c r="H68" s="204"/>
      <c r="I68" s="205"/>
      <c r="J68" s="205"/>
      <c r="K68" s="150"/>
      <c r="L68" s="150"/>
      <c r="M68" s="150"/>
      <c r="N68" s="150"/>
      <c r="O68" s="150"/>
      <c r="P68" s="207"/>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si="6"/>
        <v>0</v>
      </c>
      <c r="AB68" s="312" t="str">
        <f t="shared" si="5"/>
        <v/>
      </c>
    </row>
    <row r="69" spans="1:28" s="170" customFormat="1" ht="20.25">
      <c r="A69" s="155"/>
      <c r="B69" s="302"/>
      <c r="C69" s="152"/>
      <c r="D69" s="149"/>
      <c r="E69" s="149"/>
      <c r="F69" s="149"/>
      <c r="G69" s="149"/>
      <c r="H69" s="204"/>
      <c r="I69" s="205"/>
      <c r="J69" s="205"/>
      <c r="K69" s="150"/>
      <c r="L69" s="150"/>
      <c r="M69" s="150"/>
      <c r="N69" s="150"/>
      <c r="O69" s="150"/>
      <c r="P69" s="207"/>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si="6"/>
        <v>0</v>
      </c>
      <c r="AB69" s="312" t="str">
        <f t="shared" si="5"/>
        <v/>
      </c>
    </row>
    <row r="70" spans="1:28" s="170" customFormat="1" ht="20.25">
      <c r="A70" s="155"/>
      <c r="B70" s="302"/>
      <c r="C70" s="152"/>
      <c r="D70" s="149"/>
      <c r="E70" s="149"/>
      <c r="F70" s="149"/>
      <c r="G70" s="149"/>
      <c r="H70" s="204"/>
      <c r="I70" s="205"/>
      <c r="J70" s="205"/>
      <c r="K70" s="150"/>
      <c r="L70" s="150"/>
      <c r="M70" s="150"/>
      <c r="N70" s="150"/>
      <c r="O70" s="150"/>
      <c r="P70" s="207"/>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si="6"/>
        <v>0</v>
      </c>
      <c r="AB70" s="312" t="str">
        <f t="shared" ref="AB70:AB133" si="8">IF(C70="","",B70)</f>
        <v/>
      </c>
    </row>
    <row r="71" spans="1:28" s="170" customFormat="1" ht="20.25">
      <c r="A71" s="155"/>
      <c r="B71" s="302"/>
      <c r="C71" s="152"/>
      <c r="D71" s="149"/>
      <c r="E71" s="149"/>
      <c r="F71" s="149"/>
      <c r="G71" s="149"/>
      <c r="H71" s="204"/>
      <c r="I71" s="205"/>
      <c r="J71" s="205"/>
      <c r="K71" s="150"/>
      <c r="L71" s="150"/>
      <c r="M71" s="150"/>
      <c r="N71" s="150"/>
      <c r="O71" s="150"/>
      <c r="P71" s="207"/>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si="6"/>
        <v>0</v>
      </c>
      <c r="AB71" s="312" t="str">
        <f t="shared" si="8"/>
        <v/>
      </c>
    </row>
    <row r="72" spans="1:28" s="170" customFormat="1" ht="20.25">
      <c r="A72" s="155"/>
      <c r="B72" s="302"/>
      <c r="C72" s="152"/>
      <c r="D72" s="149"/>
      <c r="E72" s="149"/>
      <c r="F72" s="149"/>
      <c r="G72" s="149"/>
      <c r="H72" s="204"/>
      <c r="I72" s="205"/>
      <c r="J72" s="205"/>
      <c r="K72" s="150"/>
      <c r="L72" s="150"/>
      <c r="M72" s="150"/>
      <c r="N72" s="150"/>
      <c r="O72" s="150"/>
      <c r="P72" s="207"/>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si="6"/>
        <v>0</v>
      </c>
      <c r="AB72" s="312" t="str">
        <f t="shared" si="8"/>
        <v/>
      </c>
    </row>
    <row r="73" spans="1:28" s="170" customFormat="1" ht="20.25">
      <c r="A73" s="155"/>
      <c r="B73" s="302"/>
      <c r="C73" s="152"/>
      <c r="D73" s="149"/>
      <c r="E73" s="149"/>
      <c r="F73" s="149"/>
      <c r="G73" s="149"/>
      <c r="H73" s="204"/>
      <c r="I73" s="205"/>
      <c r="J73" s="205"/>
      <c r="K73" s="150"/>
      <c r="L73" s="150"/>
      <c r="M73" s="150"/>
      <c r="N73" s="150"/>
      <c r="O73" s="150"/>
      <c r="P73" s="207"/>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si="6"/>
        <v>0</v>
      </c>
      <c r="AB73" s="312" t="str">
        <f t="shared" si="8"/>
        <v/>
      </c>
    </row>
    <row r="74" spans="1:28" s="170" customFormat="1" ht="20.25">
      <c r="A74" s="155"/>
      <c r="B74" s="302"/>
      <c r="C74" s="152"/>
      <c r="D74" s="149"/>
      <c r="E74" s="149"/>
      <c r="F74" s="149"/>
      <c r="G74" s="149"/>
      <c r="H74" s="204"/>
      <c r="I74" s="205"/>
      <c r="J74" s="205"/>
      <c r="K74" s="150"/>
      <c r="L74" s="150"/>
      <c r="M74" s="150"/>
      <c r="N74" s="150"/>
      <c r="O74" s="150"/>
      <c r="P74" s="207"/>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si="6"/>
        <v>0</v>
      </c>
      <c r="AB74" s="312" t="str">
        <f t="shared" si="8"/>
        <v/>
      </c>
    </row>
    <row r="75" spans="1:28" s="170" customFormat="1" ht="20.25">
      <c r="A75" s="155"/>
      <c r="B75" s="302"/>
      <c r="C75" s="152"/>
      <c r="D75" s="149"/>
      <c r="E75" s="149"/>
      <c r="F75" s="149"/>
      <c r="G75" s="149"/>
      <c r="H75" s="204"/>
      <c r="I75" s="205"/>
      <c r="J75" s="205"/>
      <c r="K75" s="150"/>
      <c r="L75" s="150"/>
      <c r="M75" s="150"/>
      <c r="N75" s="150"/>
      <c r="O75" s="150"/>
      <c r="P75" s="207"/>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si="6"/>
        <v>0</v>
      </c>
      <c r="AB75" s="312" t="str">
        <f t="shared" si="8"/>
        <v/>
      </c>
    </row>
    <row r="76" spans="1:28" s="170" customFormat="1" ht="20.25">
      <c r="A76" s="155"/>
      <c r="B76" s="302"/>
      <c r="C76" s="152"/>
      <c r="D76" s="149"/>
      <c r="E76" s="149"/>
      <c r="F76" s="149"/>
      <c r="G76" s="149"/>
      <c r="H76" s="204"/>
      <c r="I76" s="205"/>
      <c r="J76" s="205"/>
      <c r="K76" s="150"/>
      <c r="L76" s="150"/>
      <c r="M76" s="150"/>
      <c r="N76" s="150"/>
      <c r="O76" s="150"/>
      <c r="P76" s="207"/>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si="6"/>
        <v>0</v>
      </c>
      <c r="AB76" s="312" t="str">
        <f t="shared" si="8"/>
        <v/>
      </c>
    </row>
    <row r="77" spans="1:28" s="170" customFormat="1" ht="20.25">
      <c r="A77" s="155"/>
      <c r="B77" s="302"/>
      <c r="C77" s="152"/>
      <c r="D77" s="149"/>
      <c r="E77" s="149"/>
      <c r="F77" s="149"/>
      <c r="G77" s="149"/>
      <c r="H77" s="204"/>
      <c r="I77" s="205"/>
      <c r="J77" s="205"/>
      <c r="K77" s="150"/>
      <c r="L77" s="150"/>
      <c r="M77" s="150"/>
      <c r="N77" s="150"/>
      <c r="O77" s="150"/>
      <c r="P77" s="207"/>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si="6"/>
        <v>0</v>
      </c>
      <c r="AB77" s="312" t="str">
        <f t="shared" si="8"/>
        <v/>
      </c>
    </row>
    <row r="78" spans="1:28" s="170" customFormat="1" ht="20.25">
      <c r="A78" s="155"/>
      <c r="B78" s="302"/>
      <c r="C78" s="152"/>
      <c r="D78" s="149"/>
      <c r="E78" s="149"/>
      <c r="F78" s="149"/>
      <c r="G78" s="149"/>
      <c r="H78" s="204"/>
      <c r="I78" s="205"/>
      <c r="J78" s="205"/>
      <c r="K78" s="150"/>
      <c r="L78" s="150"/>
      <c r="M78" s="150"/>
      <c r="N78" s="150"/>
      <c r="O78" s="150"/>
      <c r="P78" s="207"/>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si="6"/>
        <v>0</v>
      </c>
      <c r="AB78" s="312" t="str">
        <f t="shared" si="8"/>
        <v/>
      </c>
    </row>
    <row r="79" spans="1:28" s="170" customFormat="1" ht="20.25">
      <c r="A79" s="155"/>
      <c r="B79" s="302"/>
      <c r="C79" s="152"/>
      <c r="D79" s="149"/>
      <c r="E79" s="149"/>
      <c r="F79" s="149"/>
      <c r="G79" s="149"/>
      <c r="H79" s="204"/>
      <c r="I79" s="205"/>
      <c r="J79" s="205"/>
      <c r="K79" s="150"/>
      <c r="L79" s="150"/>
      <c r="M79" s="150"/>
      <c r="N79" s="150"/>
      <c r="O79" s="150"/>
      <c r="P79" s="207"/>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si="6"/>
        <v>0</v>
      </c>
      <c r="AB79" s="312" t="str">
        <f t="shared" si="8"/>
        <v/>
      </c>
    </row>
    <row r="80" spans="1:28" s="170" customFormat="1" ht="20.25">
      <c r="A80" s="155"/>
      <c r="B80" s="302"/>
      <c r="C80" s="152"/>
      <c r="D80" s="149"/>
      <c r="E80" s="149"/>
      <c r="F80" s="149"/>
      <c r="G80" s="149"/>
      <c r="H80" s="204"/>
      <c r="I80" s="205"/>
      <c r="J80" s="205"/>
      <c r="K80" s="150"/>
      <c r="L80" s="150"/>
      <c r="M80" s="150"/>
      <c r="N80" s="150"/>
      <c r="O80" s="150"/>
      <c r="P80" s="207"/>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si="6"/>
        <v>0</v>
      </c>
      <c r="AB80" s="312" t="str">
        <f t="shared" si="8"/>
        <v/>
      </c>
    </row>
    <row r="81" spans="1:28" s="170" customFormat="1" ht="20.25">
      <c r="A81" s="155"/>
      <c r="B81" s="302"/>
      <c r="C81" s="152"/>
      <c r="D81" s="149"/>
      <c r="E81" s="149"/>
      <c r="F81" s="149"/>
      <c r="G81" s="149"/>
      <c r="H81" s="204"/>
      <c r="I81" s="205"/>
      <c r="J81" s="205"/>
      <c r="K81" s="150"/>
      <c r="L81" s="150"/>
      <c r="M81" s="150"/>
      <c r="N81" s="150"/>
      <c r="O81" s="150"/>
      <c r="P81" s="207"/>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si="6"/>
        <v>0</v>
      </c>
      <c r="AB81" s="312" t="str">
        <f t="shared" si="8"/>
        <v/>
      </c>
    </row>
    <row r="82" spans="1:28" s="170" customFormat="1" ht="20.25">
      <c r="A82" s="155"/>
      <c r="B82" s="302"/>
      <c r="C82" s="152"/>
      <c r="D82" s="149"/>
      <c r="E82" s="149"/>
      <c r="F82" s="149"/>
      <c r="G82" s="149"/>
      <c r="H82" s="204"/>
      <c r="I82" s="205"/>
      <c r="J82" s="205"/>
      <c r="K82" s="150"/>
      <c r="L82" s="150"/>
      <c r="M82" s="150"/>
      <c r="N82" s="150"/>
      <c r="O82" s="150"/>
      <c r="P82" s="207"/>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si="6"/>
        <v>0</v>
      </c>
      <c r="AB82" s="312" t="str">
        <f t="shared" si="8"/>
        <v/>
      </c>
    </row>
    <row r="83" spans="1:28" s="170" customFormat="1" ht="20.25">
      <c r="A83" s="155"/>
      <c r="B83" s="302"/>
      <c r="C83" s="152"/>
      <c r="D83" s="149"/>
      <c r="E83" s="149"/>
      <c r="F83" s="149"/>
      <c r="G83" s="149"/>
      <c r="H83" s="204"/>
      <c r="I83" s="205"/>
      <c r="J83" s="205"/>
      <c r="K83" s="150"/>
      <c r="L83" s="150"/>
      <c r="M83" s="150"/>
      <c r="N83" s="150"/>
      <c r="O83" s="150"/>
      <c r="P83" s="207"/>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si="6"/>
        <v>0</v>
      </c>
      <c r="AB83" s="312" t="str">
        <f t="shared" si="8"/>
        <v/>
      </c>
    </row>
    <row r="84" spans="1:28" s="170" customFormat="1" ht="20.25">
      <c r="A84" s="155"/>
      <c r="B84" s="302"/>
      <c r="C84" s="152"/>
      <c r="D84" s="149"/>
      <c r="E84" s="149"/>
      <c r="F84" s="149"/>
      <c r="G84" s="149"/>
      <c r="H84" s="204"/>
      <c r="I84" s="205"/>
      <c r="J84" s="205"/>
      <c r="K84" s="150"/>
      <c r="L84" s="150"/>
      <c r="M84" s="150"/>
      <c r="N84" s="150"/>
      <c r="O84" s="150"/>
      <c r="P84" s="207"/>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si="6"/>
        <v>0</v>
      </c>
      <c r="AB84" s="312" t="str">
        <f t="shared" si="8"/>
        <v/>
      </c>
    </row>
    <row r="85" spans="1:28" s="170" customFormat="1" ht="20.25">
      <c r="A85" s="155"/>
      <c r="B85" s="302"/>
      <c r="C85" s="152"/>
      <c r="D85" s="149"/>
      <c r="E85" s="149"/>
      <c r="F85" s="149"/>
      <c r="G85" s="149"/>
      <c r="H85" s="204"/>
      <c r="I85" s="205"/>
      <c r="J85" s="205"/>
      <c r="K85" s="150"/>
      <c r="L85" s="150"/>
      <c r="M85" s="150"/>
      <c r="N85" s="150"/>
      <c r="O85" s="150"/>
      <c r="P85" s="207"/>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si="6"/>
        <v>0</v>
      </c>
      <c r="AB85" s="312" t="str">
        <f t="shared" si="8"/>
        <v/>
      </c>
    </row>
    <row r="86" spans="1:28" s="170" customFormat="1" ht="20.25">
      <c r="A86" s="155"/>
      <c r="B86" s="302"/>
      <c r="C86" s="152"/>
      <c r="D86" s="149"/>
      <c r="E86" s="149"/>
      <c r="F86" s="149"/>
      <c r="G86" s="149"/>
      <c r="H86" s="204"/>
      <c r="I86" s="205"/>
      <c r="J86" s="205"/>
      <c r="K86" s="150"/>
      <c r="L86" s="150"/>
      <c r="M86" s="150"/>
      <c r="N86" s="150"/>
      <c r="O86" s="150"/>
      <c r="P86" s="207"/>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si="6"/>
        <v>0</v>
      </c>
      <c r="AB86" s="312" t="str">
        <f t="shared" si="8"/>
        <v/>
      </c>
    </row>
    <row r="87" spans="1:28" s="170" customFormat="1" ht="20.25">
      <c r="A87" s="155"/>
      <c r="B87" s="302"/>
      <c r="C87" s="152"/>
      <c r="D87" s="149"/>
      <c r="E87" s="149"/>
      <c r="F87" s="149"/>
      <c r="G87" s="149"/>
      <c r="H87" s="204"/>
      <c r="I87" s="205"/>
      <c r="J87" s="205"/>
      <c r="K87" s="150"/>
      <c r="L87" s="150"/>
      <c r="M87" s="150"/>
      <c r="N87" s="150"/>
      <c r="O87" s="150"/>
      <c r="P87" s="207"/>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si="6"/>
        <v>0</v>
      </c>
      <c r="AB87" s="312" t="str">
        <f t="shared" si="8"/>
        <v/>
      </c>
    </row>
    <row r="88" spans="1:28" s="170" customFormat="1" ht="20.25">
      <c r="A88" s="155"/>
      <c r="B88" s="302"/>
      <c r="C88" s="152"/>
      <c r="D88" s="149"/>
      <c r="E88" s="149"/>
      <c r="F88" s="149"/>
      <c r="G88" s="149"/>
      <c r="H88" s="204"/>
      <c r="I88" s="205"/>
      <c r="J88" s="205"/>
      <c r="K88" s="150"/>
      <c r="L88" s="150"/>
      <c r="M88" s="150"/>
      <c r="N88" s="150"/>
      <c r="O88" s="150"/>
      <c r="P88" s="207"/>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si="6"/>
        <v>0</v>
      </c>
      <c r="AB88" s="312" t="str">
        <f t="shared" si="8"/>
        <v/>
      </c>
    </row>
    <row r="89" spans="1:28" s="170" customFormat="1" ht="20.25">
      <c r="A89" s="155"/>
      <c r="B89" s="302"/>
      <c r="C89" s="152"/>
      <c r="D89" s="149"/>
      <c r="E89" s="149"/>
      <c r="F89" s="149"/>
      <c r="G89" s="149"/>
      <c r="H89" s="204"/>
      <c r="I89" s="205"/>
      <c r="J89" s="205"/>
      <c r="K89" s="150"/>
      <c r="L89" s="150"/>
      <c r="M89" s="150"/>
      <c r="N89" s="150"/>
      <c r="O89" s="150"/>
      <c r="P89" s="207"/>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si="6"/>
        <v>0</v>
      </c>
      <c r="AB89" s="312" t="str">
        <f t="shared" si="8"/>
        <v/>
      </c>
    </row>
    <row r="90" spans="1:28" s="170" customFormat="1" ht="20.25">
      <c r="A90" s="155"/>
      <c r="B90" s="302"/>
      <c r="C90" s="152"/>
      <c r="D90" s="149"/>
      <c r="E90" s="149"/>
      <c r="F90" s="149"/>
      <c r="G90" s="149"/>
      <c r="H90" s="204"/>
      <c r="I90" s="205"/>
      <c r="J90" s="205"/>
      <c r="K90" s="150"/>
      <c r="L90" s="150"/>
      <c r="M90" s="150"/>
      <c r="N90" s="150"/>
      <c r="O90" s="150"/>
      <c r="P90" s="207"/>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si="6"/>
        <v>0</v>
      </c>
      <c r="AB90" s="312" t="str">
        <f t="shared" si="8"/>
        <v/>
      </c>
    </row>
    <row r="91" spans="1:28" s="170" customFormat="1" ht="20.25">
      <c r="A91" s="155"/>
      <c r="B91" s="302"/>
      <c r="C91" s="152"/>
      <c r="D91" s="149"/>
      <c r="E91" s="149"/>
      <c r="F91" s="149"/>
      <c r="G91" s="149"/>
      <c r="H91" s="204"/>
      <c r="I91" s="205"/>
      <c r="J91" s="205"/>
      <c r="K91" s="150"/>
      <c r="L91" s="150"/>
      <c r="M91" s="150"/>
      <c r="N91" s="150"/>
      <c r="O91" s="150"/>
      <c r="P91" s="207"/>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si="6"/>
        <v>0</v>
      </c>
      <c r="AB91" s="312" t="str">
        <f t="shared" si="8"/>
        <v/>
      </c>
    </row>
    <row r="92" spans="1:28" s="170" customFormat="1" ht="20.25">
      <c r="A92" s="155"/>
      <c r="B92" s="302"/>
      <c r="C92" s="152"/>
      <c r="D92" s="149"/>
      <c r="E92" s="149"/>
      <c r="F92" s="149"/>
      <c r="G92" s="149"/>
      <c r="H92" s="204"/>
      <c r="I92" s="205"/>
      <c r="J92" s="205"/>
      <c r="K92" s="150"/>
      <c r="L92" s="150"/>
      <c r="M92" s="150"/>
      <c r="N92" s="150"/>
      <c r="O92" s="150"/>
      <c r="P92" s="207"/>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si="6"/>
        <v>0</v>
      </c>
      <c r="AB92" s="312" t="str">
        <f t="shared" si="8"/>
        <v/>
      </c>
    </row>
    <row r="93" spans="1:28" s="170" customFormat="1" ht="20.25">
      <c r="A93" s="155"/>
      <c r="B93" s="302"/>
      <c r="C93" s="152"/>
      <c r="D93" s="149"/>
      <c r="E93" s="149"/>
      <c r="F93" s="149"/>
      <c r="G93" s="149"/>
      <c r="H93" s="204"/>
      <c r="I93" s="205"/>
      <c r="J93" s="205"/>
      <c r="K93" s="150"/>
      <c r="L93" s="150"/>
      <c r="M93" s="150"/>
      <c r="N93" s="150"/>
      <c r="O93" s="150"/>
      <c r="P93" s="207"/>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si="6"/>
        <v>0</v>
      </c>
      <c r="AB93" s="312" t="str">
        <f t="shared" si="8"/>
        <v/>
      </c>
    </row>
    <row r="94" spans="1:28" s="170" customFormat="1" ht="20.25">
      <c r="A94" s="155"/>
      <c r="B94" s="302"/>
      <c r="C94" s="152"/>
      <c r="D94" s="149"/>
      <c r="E94" s="149"/>
      <c r="F94" s="149"/>
      <c r="G94" s="149"/>
      <c r="H94" s="204"/>
      <c r="I94" s="205"/>
      <c r="J94" s="205"/>
      <c r="K94" s="150"/>
      <c r="L94" s="150"/>
      <c r="M94" s="150"/>
      <c r="N94" s="150"/>
      <c r="O94" s="150"/>
      <c r="P94" s="207"/>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si="6"/>
        <v>0</v>
      </c>
      <c r="AB94" s="312" t="str">
        <f t="shared" si="8"/>
        <v/>
      </c>
    </row>
    <row r="95" spans="1:28" s="170" customFormat="1" ht="20.25">
      <c r="A95" s="155"/>
      <c r="B95" s="302"/>
      <c r="C95" s="152"/>
      <c r="D95" s="149"/>
      <c r="E95" s="149"/>
      <c r="F95" s="149"/>
      <c r="G95" s="149"/>
      <c r="H95" s="204"/>
      <c r="I95" s="205"/>
      <c r="J95" s="205"/>
      <c r="K95" s="150"/>
      <c r="L95" s="150"/>
      <c r="M95" s="150"/>
      <c r="N95" s="150"/>
      <c r="O95" s="150"/>
      <c r="P95" s="207"/>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si="6"/>
        <v>0</v>
      </c>
      <c r="AB95" s="312" t="str">
        <f t="shared" si="8"/>
        <v/>
      </c>
    </row>
    <row r="96" spans="1:28" s="170" customFormat="1" ht="20.25">
      <c r="A96" s="155"/>
      <c r="B96" s="302"/>
      <c r="C96" s="152"/>
      <c r="D96" s="149"/>
      <c r="E96" s="149"/>
      <c r="F96" s="149"/>
      <c r="G96" s="149"/>
      <c r="H96" s="204"/>
      <c r="I96" s="205"/>
      <c r="J96" s="205"/>
      <c r="K96" s="150"/>
      <c r="L96" s="150"/>
      <c r="M96" s="150"/>
      <c r="N96" s="150"/>
      <c r="O96" s="150"/>
      <c r="P96" s="207"/>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si="6"/>
        <v>0</v>
      </c>
      <c r="AB96" s="312" t="str">
        <f t="shared" si="8"/>
        <v/>
      </c>
    </row>
    <row r="97" spans="1:28" s="170" customFormat="1" ht="20.25">
      <c r="A97" s="155"/>
      <c r="B97" s="302"/>
      <c r="C97" s="152"/>
      <c r="D97" s="149"/>
      <c r="E97" s="149"/>
      <c r="F97" s="149"/>
      <c r="G97" s="149"/>
      <c r="H97" s="204"/>
      <c r="I97" s="205"/>
      <c r="J97" s="205"/>
      <c r="K97" s="150"/>
      <c r="L97" s="150"/>
      <c r="M97" s="150"/>
      <c r="N97" s="150"/>
      <c r="O97" s="150"/>
      <c r="P97" s="207"/>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si="6"/>
        <v>0</v>
      </c>
      <c r="AB97" s="312" t="str">
        <f t="shared" si="8"/>
        <v/>
      </c>
    </row>
    <row r="98" spans="1:28" s="170" customFormat="1" ht="20.25">
      <c r="A98" s="155"/>
      <c r="B98" s="302"/>
      <c r="C98" s="152"/>
      <c r="D98" s="149"/>
      <c r="E98" s="149"/>
      <c r="F98" s="149"/>
      <c r="G98" s="149"/>
      <c r="H98" s="204"/>
      <c r="I98" s="205"/>
      <c r="J98" s="205"/>
      <c r="K98" s="150"/>
      <c r="L98" s="150"/>
      <c r="M98" s="150"/>
      <c r="N98" s="150"/>
      <c r="O98" s="150"/>
      <c r="P98" s="207"/>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si="6"/>
        <v>0</v>
      </c>
      <c r="AB98" s="312" t="str">
        <f t="shared" si="8"/>
        <v/>
      </c>
    </row>
    <row r="99" spans="1:28" s="170" customFormat="1" ht="20.25">
      <c r="A99" s="155"/>
      <c r="B99" s="302"/>
      <c r="C99" s="152"/>
      <c r="D99" s="149"/>
      <c r="E99" s="149"/>
      <c r="F99" s="149"/>
      <c r="G99" s="149"/>
      <c r="H99" s="204"/>
      <c r="I99" s="205"/>
      <c r="J99" s="205"/>
      <c r="K99" s="150"/>
      <c r="L99" s="150"/>
      <c r="M99" s="150"/>
      <c r="N99" s="150"/>
      <c r="O99" s="150"/>
      <c r="P99" s="207"/>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si="6"/>
        <v>0</v>
      </c>
      <c r="AB99" s="312" t="str">
        <f t="shared" si="8"/>
        <v/>
      </c>
    </row>
    <row r="100" spans="1:28" s="170" customFormat="1" ht="20.25">
      <c r="A100" s="155"/>
      <c r="B100" s="302"/>
      <c r="C100" s="152"/>
      <c r="D100" s="149"/>
      <c r="E100" s="149"/>
      <c r="F100" s="149"/>
      <c r="G100" s="149"/>
      <c r="H100" s="204"/>
      <c r="I100" s="205"/>
      <c r="J100" s="205"/>
      <c r="K100" s="150"/>
      <c r="L100" s="150"/>
      <c r="M100" s="150"/>
      <c r="N100" s="150"/>
      <c r="O100" s="150"/>
      <c r="P100" s="207"/>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si="6"/>
        <v>0</v>
      </c>
      <c r="AB100" s="312" t="str">
        <f t="shared" si="8"/>
        <v/>
      </c>
    </row>
    <row r="101" spans="1:28" s="170" customFormat="1" ht="20.25">
      <c r="A101" s="155"/>
      <c r="B101" s="302"/>
      <c r="C101" s="152"/>
      <c r="D101" s="149"/>
      <c r="E101" s="149"/>
      <c r="F101" s="149"/>
      <c r="G101" s="149"/>
      <c r="H101" s="204"/>
      <c r="I101" s="205"/>
      <c r="J101" s="205"/>
      <c r="K101" s="150"/>
      <c r="L101" s="150"/>
      <c r="M101" s="150"/>
      <c r="N101" s="150"/>
      <c r="O101" s="150"/>
      <c r="P101" s="207"/>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si="6"/>
        <v>0</v>
      </c>
      <c r="AB101" s="312" t="str">
        <f t="shared" si="8"/>
        <v/>
      </c>
    </row>
    <row r="102" spans="1:28" s="170" customFormat="1" ht="20.25">
      <c r="A102" s="155"/>
      <c r="B102" s="302"/>
      <c r="C102" s="152"/>
      <c r="D102" s="149"/>
      <c r="E102" s="149"/>
      <c r="F102" s="149"/>
      <c r="G102" s="149"/>
      <c r="H102" s="204"/>
      <c r="I102" s="205"/>
      <c r="J102" s="205"/>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si="6"/>
        <v>0</v>
      </c>
      <c r="AB102" s="312" t="str">
        <f t="shared" si="8"/>
        <v/>
      </c>
    </row>
    <row r="103" spans="1:28" s="170" customFormat="1" ht="20.25">
      <c r="A103" s="155"/>
      <c r="B103" s="302"/>
      <c r="C103" s="152"/>
      <c r="D103" s="149"/>
      <c r="E103" s="149"/>
      <c r="F103" s="149"/>
      <c r="G103" s="149"/>
      <c r="H103" s="204"/>
      <c r="I103" s="205"/>
      <c r="J103" s="205"/>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si="6"/>
        <v>0</v>
      </c>
      <c r="AB103" s="312" t="str">
        <f t="shared" si="8"/>
        <v/>
      </c>
    </row>
    <row r="104" spans="1:28" s="170" customFormat="1" ht="20.25">
      <c r="A104" s="155"/>
      <c r="B104" s="302"/>
      <c r="C104" s="152"/>
      <c r="D104" s="149"/>
      <c r="E104" s="149"/>
      <c r="F104" s="149"/>
      <c r="G104" s="149"/>
      <c r="H104" s="204"/>
      <c r="I104" s="205"/>
      <c r="J104" s="205"/>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si="6"/>
        <v>0</v>
      </c>
      <c r="AB104" s="312" t="str">
        <f t="shared" si="8"/>
        <v/>
      </c>
    </row>
    <row r="105" spans="1:28" s="170" customFormat="1" ht="20.25">
      <c r="A105" s="155"/>
      <c r="B105" s="302"/>
      <c r="C105" s="152"/>
      <c r="D105" s="149"/>
      <c r="E105" s="149"/>
      <c r="F105" s="149"/>
      <c r="G105" s="149"/>
      <c r="H105" s="204"/>
      <c r="I105" s="205"/>
      <c r="J105" s="205"/>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si="6"/>
        <v>0</v>
      </c>
      <c r="AB105" s="312" t="str">
        <f t="shared" si="8"/>
        <v/>
      </c>
    </row>
    <row r="106" spans="1:28" s="170" customFormat="1" ht="20.25">
      <c r="A106" s="155"/>
      <c r="B106" s="302"/>
      <c r="C106" s="152"/>
      <c r="D106" s="149"/>
      <c r="E106" s="149"/>
      <c r="F106" s="149"/>
      <c r="G106" s="149"/>
      <c r="H106" s="204"/>
      <c r="I106" s="205"/>
      <c r="J106" s="205"/>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si="6"/>
        <v>0</v>
      </c>
      <c r="AB106" s="312" t="str">
        <f t="shared" si="8"/>
        <v/>
      </c>
    </row>
    <row r="107" spans="1:28" s="170" customFormat="1" ht="20.25">
      <c r="A107" s="155"/>
      <c r="B107" s="302"/>
      <c r="C107" s="152"/>
      <c r="D107" s="149"/>
      <c r="E107" s="149"/>
      <c r="F107" s="149"/>
      <c r="G107" s="149"/>
      <c r="H107" s="204"/>
      <c r="I107" s="205"/>
      <c r="J107" s="205"/>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si="6"/>
        <v>0</v>
      </c>
      <c r="AB107" s="312" t="str">
        <f t="shared" si="8"/>
        <v/>
      </c>
    </row>
    <row r="108" spans="1:28" s="170" customFormat="1" ht="20.25">
      <c r="A108" s="155"/>
      <c r="B108" s="302"/>
      <c r="C108" s="152"/>
      <c r="D108" s="149"/>
      <c r="E108" s="149"/>
      <c r="F108" s="149"/>
      <c r="G108" s="149"/>
      <c r="H108" s="204"/>
      <c r="I108" s="205"/>
      <c r="J108" s="205"/>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si="6"/>
        <v>0</v>
      </c>
      <c r="AB108" s="312" t="str">
        <f t="shared" si="8"/>
        <v/>
      </c>
    </row>
    <row r="109" spans="1:28" s="170" customFormat="1" ht="20.25">
      <c r="A109" s="155"/>
      <c r="B109" s="302"/>
      <c r="C109" s="152"/>
      <c r="D109" s="149"/>
      <c r="E109" s="149"/>
      <c r="F109" s="149"/>
      <c r="G109" s="149"/>
      <c r="H109" s="204"/>
      <c r="I109" s="205"/>
      <c r="J109" s="205"/>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si="6"/>
        <v>0</v>
      </c>
      <c r="AB109" s="312" t="str">
        <f t="shared" si="8"/>
        <v/>
      </c>
    </row>
    <row r="110" spans="1:28" s="170" customFormat="1" ht="20.25">
      <c r="A110" s="155"/>
      <c r="B110" s="302"/>
      <c r="C110" s="152"/>
      <c r="D110" s="149"/>
      <c r="E110" s="149"/>
      <c r="F110" s="149"/>
      <c r="G110" s="149"/>
      <c r="H110" s="204"/>
      <c r="I110" s="205"/>
      <c r="J110" s="205"/>
      <c r="K110" s="150"/>
      <c r="L110" s="150"/>
      <c r="M110" s="150"/>
      <c r="N110" s="150"/>
      <c r="O110" s="150"/>
      <c r="P110" s="207"/>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si="6"/>
        <v>0</v>
      </c>
      <c r="AB110" s="312" t="str">
        <f t="shared" si="8"/>
        <v/>
      </c>
    </row>
    <row r="111" spans="1:28" s="170" customFormat="1" ht="20.25">
      <c r="A111" s="155"/>
      <c r="B111" s="302"/>
      <c r="C111" s="152"/>
      <c r="D111" s="149"/>
      <c r="E111" s="149"/>
      <c r="F111" s="149"/>
      <c r="G111" s="149"/>
      <c r="H111" s="204"/>
      <c r="I111" s="205"/>
      <c r="J111" s="205"/>
      <c r="K111" s="150"/>
      <c r="L111" s="150"/>
      <c r="M111" s="150"/>
      <c r="N111" s="150"/>
      <c r="O111" s="150"/>
      <c r="P111" s="207"/>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si="6"/>
        <v>0</v>
      </c>
      <c r="AB111" s="312" t="str">
        <f t="shared" si="8"/>
        <v/>
      </c>
    </row>
    <row r="112" spans="1:28" s="170" customFormat="1" ht="20.25">
      <c r="A112" s="155"/>
      <c r="B112" s="302"/>
      <c r="C112" s="152"/>
      <c r="D112" s="149"/>
      <c r="E112" s="149"/>
      <c r="F112" s="149"/>
      <c r="G112" s="149"/>
      <c r="H112" s="204"/>
      <c r="I112" s="205"/>
      <c r="J112" s="205"/>
      <c r="K112" s="150"/>
      <c r="L112" s="150"/>
      <c r="M112" s="150"/>
      <c r="N112" s="150"/>
      <c r="O112" s="150"/>
      <c r="P112" s="207"/>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si="6"/>
        <v>0</v>
      </c>
      <c r="AB112" s="312" t="str">
        <f t="shared" si="8"/>
        <v/>
      </c>
    </row>
    <row r="113" spans="1:28" s="170" customFormat="1" ht="20.25">
      <c r="A113" s="155"/>
      <c r="B113" s="302"/>
      <c r="C113" s="152"/>
      <c r="D113" s="149"/>
      <c r="E113" s="149"/>
      <c r="F113" s="149"/>
      <c r="G113" s="149"/>
      <c r="H113" s="204"/>
      <c r="I113" s="205"/>
      <c r="J113" s="205"/>
      <c r="K113" s="150"/>
      <c r="L113" s="150"/>
      <c r="M113" s="150"/>
      <c r="N113" s="150"/>
      <c r="O113" s="150"/>
      <c r="P113" s="207"/>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si="6"/>
        <v>0</v>
      </c>
      <c r="AB113" s="312" t="str">
        <f t="shared" si="8"/>
        <v/>
      </c>
    </row>
    <row r="114" spans="1:28" s="170" customFormat="1" ht="20.25">
      <c r="A114" s="155"/>
      <c r="B114" s="302"/>
      <c r="C114" s="152"/>
      <c r="D114" s="149"/>
      <c r="E114" s="149"/>
      <c r="F114" s="149"/>
      <c r="G114" s="149"/>
      <c r="H114" s="204"/>
      <c r="I114" s="205"/>
      <c r="J114" s="205"/>
      <c r="K114" s="150"/>
      <c r="L114" s="150"/>
      <c r="M114" s="150"/>
      <c r="N114" s="150"/>
      <c r="O114" s="150"/>
      <c r="P114" s="207"/>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si="6"/>
        <v>0</v>
      </c>
      <c r="AB114" s="312" t="str">
        <f t="shared" si="8"/>
        <v/>
      </c>
    </row>
    <row r="115" spans="1:28" s="170" customFormat="1" ht="20.25">
      <c r="A115" s="155"/>
      <c r="B115" s="302"/>
      <c r="C115" s="152"/>
      <c r="D115" s="149"/>
      <c r="E115" s="149"/>
      <c r="F115" s="149"/>
      <c r="G115" s="149"/>
      <c r="H115" s="204"/>
      <c r="I115" s="205"/>
      <c r="J115" s="205"/>
      <c r="K115" s="150"/>
      <c r="L115" s="150"/>
      <c r="M115" s="150"/>
      <c r="N115" s="150"/>
      <c r="O115" s="150"/>
      <c r="P115" s="207"/>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si="6"/>
        <v>0</v>
      </c>
      <c r="AB115" s="312" t="str">
        <f t="shared" si="8"/>
        <v/>
      </c>
    </row>
    <row r="116" spans="1:28" s="170" customFormat="1" ht="20.25">
      <c r="A116" s="155"/>
      <c r="B116" s="302"/>
      <c r="C116" s="152"/>
      <c r="D116" s="149"/>
      <c r="E116" s="149"/>
      <c r="F116" s="149"/>
      <c r="G116" s="149"/>
      <c r="H116" s="204"/>
      <c r="I116" s="205"/>
      <c r="J116" s="205"/>
      <c r="K116" s="150"/>
      <c r="L116" s="150"/>
      <c r="M116" s="150"/>
      <c r="N116" s="150"/>
      <c r="O116" s="150"/>
      <c r="P116" s="207"/>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si="6"/>
        <v>0</v>
      </c>
      <c r="AB116" s="312" t="str">
        <f t="shared" si="8"/>
        <v/>
      </c>
    </row>
    <row r="117" spans="1:28" s="170" customFormat="1" ht="20.25">
      <c r="A117" s="155"/>
      <c r="B117" s="302"/>
      <c r="C117" s="152"/>
      <c r="D117" s="149"/>
      <c r="E117" s="149"/>
      <c r="F117" s="149"/>
      <c r="G117" s="149"/>
      <c r="H117" s="204"/>
      <c r="I117" s="205"/>
      <c r="J117" s="205"/>
      <c r="K117" s="150"/>
      <c r="L117" s="150"/>
      <c r="M117" s="150"/>
      <c r="N117" s="150"/>
      <c r="O117" s="150"/>
      <c r="P117" s="207"/>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si="6"/>
        <v>0</v>
      </c>
      <c r="AB117" s="312" t="str">
        <f t="shared" si="8"/>
        <v/>
      </c>
    </row>
    <row r="118" spans="1:28" s="170" customFormat="1" ht="20.25">
      <c r="A118" s="155"/>
      <c r="B118" s="302"/>
      <c r="C118" s="152"/>
      <c r="D118" s="149"/>
      <c r="E118" s="149"/>
      <c r="F118" s="149"/>
      <c r="G118" s="149"/>
      <c r="H118" s="204"/>
      <c r="I118" s="205"/>
      <c r="J118" s="205"/>
      <c r="K118" s="150"/>
      <c r="L118" s="150"/>
      <c r="M118" s="150"/>
      <c r="N118" s="150"/>
      <c r="O118" s="150"/>
      <c r="P118" s="207"/>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si="6"/>
        <v>0</v>
      </c>
      <c r="AB118" s="312" t="str">
        <f t="shared" si="8"/>
        <v/>
      </c>
    </row>
    <row r="119" spans="1:28" s="170" customFormat="1" ht="20.25">
      <c r="A119" s="155"/>
      <c r="B119" s="302"/>
      <c r="C119" s="152"/>
      <c r="D119" s="149"/>
      <c r="E119" s="149"/>
      <c r="F119" s="149"/>
      <c r="G119" s="149"/>
      <c r="H119" s="204"/>
      <c r="I119" s="205"/>
      <c r="J119" s="205"/>
      <c r="K119" s="150"/>
      <c r="L119" s="150"/>
      <c r="M119" s="150"/>
      <c r="N119" s="150"/>
      <c r="O119" s="150"/>
      <c r="P119" s="207"/>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si="6"/>
        <v>0</v>
      </c>
      <c r="AB119" s="312" t="str">
        <f t="shared" si="8"/>
        <v/>
      </c>
    </row>
    <row r="120" spans="1:28" s="170" customFormat="1" ht="20.25">
      <c r="A120" s="155"/>
      <c r="B120" s="302"/>
      <c r="C120" s="152"/>
      <c r="D120" s="149"/>
      <c r="E120" s="149"/>
      <c r="F120" s="149"/>
      <c r="G120" s="149"/>
      <c r="H120" s="204"/>
      <c r="I120" s="205"/>
      <c r="J120" s="205"/>
      <c r="K120" s="150"/>
      <c r="L120" s="150"/>
      <c r="M120" s="150"/>
      <c r="N120" s="150"/>
      <c r="O120" s="150"/>
      <c r="P120" s="207"/>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si="6"/>
        <v>0</v>
      </c>
      <c r="AB120" s="312" t="str">
        <f t="shared" si="8"/>
        <v/>
      </c>
    </row>
    <row r="121" spans="1:28" s="170" customFormat="1" ht="20.25">
      <c r="A121" s="155"/>
      <c r="B121" s="302"/>
      <c r="C121" s="152"/>
      <c r="D121" s="149"/>
      <c r="E121" s="149"/>
      <c r="F121" s="149"/>
      <c r="G121" s="149"/>
      <c r="H121" s="204"/>
      <c r="I121" s="205"/>
      <c r="J121" s="205"/>
      <c r="K121" s="150"/>
      <c r="L121" s="150"/>
      <c r="M121" s="150"/>
      <c r="N121" s="150"/>
      <c r="O121" s="150"/>
      <c r="P121" s="207"/>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si="6"/>
        <v>0</v>
      </c>
      <c r="AB121" s="312" t="str">
        <f t="shared" si="8"/>
        <v/>
      </c>
    </row>
    <row r="122" spans="1:28" s="170" customFormat="1" ht="20.25">
      <c r="A122" s="155"/>
      <c r="B122" s="302"/>
      <c r="C122" s="152"/>
      <c r="D122" s="149"/>
      <c r="E122" s="149"/>
      <c r="F122" s="149"/>
      <c r="G122" s="149"/>
      <c r="H122" s="204"/>
      <c r="I122" s="205"/>
      <c r="J122" s="205"/>
      <c r="K122" s="150"/>
      <c r="L122" s="150"/>
      <c r="M122" s="150"/>
      <c r="N122" s="150"/>
      <c r="O122" s="150"/>
      <c r="P122" s="207"/>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si="6"/>
        <v>0</v>
      </c>
      <c r="AB122" s="312" t="str">
        <f t="shared" si="8"/>
        <v/>
      </c>
    </row>
    <row r="123" spans="1:28" s="170" customFormat="1" ht="20.25">
      <c r="A123" s="155"/>
      <c r="B123" s="302"/>
      <c r="C123" s="152"/>
      <c r="D123" s="149"/>
      <c r="E123" s="149"/>
      <c r="F123" s="149"/>
      <c r="G123" s="149"/>
      <c r="H123" s="204"/>
      <c r="I123" s="205"/>
      <c r="J123" s="205"/>
      <c r="K123" s="150"/>
      <c r="L123" s="150"/>
      <c r="M123" s="150"/>
      <c r="N123" s="150"/>
      <c r="O123" s="150"/>
      <c r="P123" s="207"/>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si="6"/>
        <v>0</v>
      </c>
      <c r="AB123" s="312" t="str">
        <f t="shared" si="8"/>
        <v/>
      </c>
    </row>
    <row r="124" spans="1:28" s="170" customFormat="1" ht="20.25">
      <c r="A124" s="155"/>
      <c r="B124" s="302"/>
      <c r="C124" s="152"/>
      <c r="D124" s="149"/>
      <c r="E124" s="149"/>
      <c r="F124" s="149"/>
      <c r="G124" s="149"/>
      <c r="H124" s="204"/>
      <c r="I124" s="205"/>
      <c r="J124" s="205"/>
      <c r="K124" s="150"/>
      <c r="L124" s="150"/>
      <c r="M124" s="150"/>
      <c r="N124" s="150"/>
      <c r="O124" s="150"/>
      <c r="P124" s="207"/>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si="6"/>
        <v>0</v>
      </c>
      <c r="AB124" s="312" t="str">
        <f t="shared" si="8"/>
        <v/>
      </c>
    </row>
    <row r="125" spans="1:28" s="170" customFormat="1" ht="20.25">
      <c r="A125" s="155"/>
      <c r="B125" s="302"/>
      <c r="C125" s="152"/>
      <c r="D125" s="149"/>
      <c r="E125" s="149"/>
      <c r="F125" s="149"/>
      <c r="G125" s="149"/>
      <c r="H125" s="204"/>
      <c r="I125" s="205"/>
      <c r="J125" s="205"/>
      <c r="K125" s="150"/>
      <c r="L125" s="150"/>
      <c r="M125" s="150"/>
      <c r="N125" s="150"/>
      <c r="O125" s="150"/>
      <c r="P125" s="207"/>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si="6"/>
        <v>0</v>
      </c>
      <c r="AB125" s="312" t="str">
        <f t="shared" si="8"/>
        <v/>
      </c>
    </row>
    <row r="126" spans="1:28" s="170" customFormat="1" ht="20.25">
      <c r="A126" s="155"/>
      <c r="B126" s="302"/>
      <c r="C126" s="152"/>
      <c r="D126" s="149"/>
      <c r="E126" s="149"/>
      <c r="F126" s="149"/>
      <c r="G126" s="149"/>
      <c r="H126" s="204"/>
      <c r="I126" s="205"/>
      <c r="J126" s="205"/>
      <c r="K126" s="150"/>
      <c r="L126" s="150"/>
      <c r="M126" s="150"/>
      <c r="N126" s="150"/>
      <c r="O126" s="150"/>
      <c r="P126" s="207"/>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si="6"/>
        <v>0</v>
      </c>
      <c r="AB126" s="312" t="str">
        <f t="shared" si="8"/>
        <v/>
      </c>
    </row>
    <row r="127" spans="1:28" s="170" customFormat="1" ht="20.25">
      <c r="A127" s="155"/>
      <c r="B127" s="302"/>
      <c r="C127" s="152"/>
      <c r="D127" s="149"/>
      <c r="E127" s="149"/>
      <c r="F127" s="149"/>
      <c r="G127" s="149"/>
      <c r="H127" s="204"/>
      <c r="I127" s="205"/>
      <c r="J127" s="205"/>
      <c r="K127" s="150"/>
      <c r="L127" s="150"/>
      <c r="M127" s="150"/>
      <c r="N127" s="150"/>
      <c r="O127" s="150"/>
      <c r="P127" s="207"/>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si="9">IF(AND(C127="Smelter not listed",OR(LEN(D127)=0,LEN(E127)=0)),1,0)</f>
        <v>0</v>
      </c>
      <c r="AB127" s="312" t="str">
        <f t="shared" si="8"/>
        <v/>
      </c>
    </row>
    <row r="128" spans="1:28" s="170" customFormat="1" ht="20.25">
      <c r="A128" s="155"/>
      <c r="B128" s="302"/>
      <c r="C128" s="152"/>
      <c r="D128" s="149"/>
      <c r="E128" s="149"/>
      <c r="F128" s="149"/>
      <c r="G128" s="149"/>
      <c r="H128" s="204"/>
      <c r="I128" s="205"/>
      <c r="J128" s="205"/>
      <c r="K128" s="150"/>
      <c r="L128" s="150"/>
      <c r="M128" s="150"/>
      <c r="N128" s="150"/>
      <c r="O128" s="150"/>
      <c r="P128" s="207"/>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si="9"/>
        <v>0</v>
      </c>
      <c r="AB128" s="312" t="str">
        <f t="shared" si="8"/>
        <v/>
      </c>
    </row>
    <row r="129" spans="1:28" s="170" customFormat="1" ht="20.25">
      <c r="A129" s="155"/>
      <c r="B129" s="302"/>
      <c r="C129" s="152"/>
      <c r="D129" s="149"/>
      <c r="E129" s="149"/>
      <c r="F129" s="149"/>
      <c r="G129" s="149"/>
      <c r="H129" s="204"/>
      <c r="I129" s="205"/>
      <c r="J129" s="205"/>
      <c r="K129" s="150"/>
      <c r="L129" s="150"/>
      <c r="M129" s="150"/>
      <c r="N129" s="150"/>
      <c r="O129" s="150"/>
      <c r="P129" s="207"/>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si="9"/>
        <v>0</v>
      </c>
      <c r="AB129" s="312" t="str">
        <f t="shared" si="8"/>
        <v/>
      </c>
    </row>
    <row r="130" spans="1:28" s="170" customFormat="1" ht="20.25">
      <c r="A130" s="155"/>
      <c r="B130" s="302"/>
      <c r="C130" s="152"/>
      <c r="D130" s="149"/>
      <c r="E130" s="149"/>
      <c r="F130" s="149"/>
      <c r="G130" s="149"/>
      <c r="H130" s="204"/>
      <c r="I130" s="205"/>
      <c r="J130" s="205"/>
      <c r="K130" s="150"/>
      <c r="L130" s="150"/>
      <c r="M130" s="150"/>
      <c r="N130" s="150"/>
      <c r="O130" s="150"/>
      <c r="P130" s="207"/>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si="9"/>
        <v>0</v>
      </c>
      <c r="AB130" s="312" t="str">
        <f t="shared" si="8"/>
        <v/>
      </c>
    </row>
    <row r="131" spans="1:28" s="170" customFormat="1" ht="20.25">
      <c r="A131" s="155"/>
      <c r="B131" s="302"/>
      <c r="C131" s="152"/>
      <c r="D131" s="149"/>
      <c r="E131" s="149"/>
      <c r="F131" s="149"/>
      <c r="G131" s="149"/>
      <c r="H131" s="204"/>
      <c r="I131" s="205"/>
      <c r="J131" s="205"/>
      <c r="K131" s="150"/>
      <c r="L131" s="150"/>
      <c r="M131" s="150"/>
      <c r="N131" s="150"/>
      <c r="O131" s="150"/>
      <c r="P131" s="207"/>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si="9"/>
        <v>0</v>
      </c>
      <c r="AB131" s="312" t="str">
        <f t="shared" si="8"/>
        <v/>
      </c>
    </row>
    <row r="132" spans="1:28" s="170" customFormat="1" ht="20.25">
      <c r="A132" s="155"/>
      <c r="B132" s="302"/>
      <c r="C132" s="152"/>
      <c r="D132" s="149"/>
      <c r="E132" s="149"/>
      <c r="F132" s="149"/>
      <c r="G132" s="149"/>
      <c r="H132" s="204"/>
      <c r="I132" s="205"/>
      <c r="J132" s="205"/>
      <c r="K132" s="150"/>
      <c r="L132" s="150"/>
      <c r="M132" s="150"/>
      <c r="N132" s="150"/>
      <c r="O132" s="150"/>
      <c r="P132" s="207"/>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si="9"/>
        <v>0</v>
      </c>
      <c r="AB132" s="312" t="str">
        <f t="shared" si="8"/>
        <v/>
      </c>
    </row>
    <row r="133" spans="1:28" s="170" customFormat="1" ht="20.25">
      <c r="A133" s="155"/>
      <c r="B133" s="302"/>
      <c r="C133" s="152"/>
      <c r="D133" s="149"/>
      <c r="E133" s="149"/>
      <c r="F133" s="149"/>
      <c r="G133" s="149"/>
      <c r="H133" s="204"/>
      <c r="I133" s="205"/>
      <c r="J133" s="205"/>
      <c r="K133" s="150"/>
      <c r="L133" s="150"/>
      <c r="M133" s="150"/>
      <c r="N133" s="150"/>
      <c r="O133" s="150"/>
      <c r="P133" s="207"/>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si="9"/>
        <v>0</v>
      </c>
      <c r="AB133" s="312" t="str">
        <f t="shared" si="8"/>
        <v/>
      </c>
    </row>
    <row r="134" spans="1:28" s="170" customFormat="1" ht="20.25">
      <c r="A134" s="155"/>
      <c r="B134" s="302"/>
      <c r="C134" s="152"/>
      <c r="D134" s="149"/>
      <c r="E134" s="149"/>
      <c r="F134" s="149"/>
      <c r="G134" s="149"/>
      <c r="H134" s="204"/>
      <c r="I134" s="205"/>
      <c r="J134" s="205"/>
      <c r="K134" s="150"/>
      <c r="L134" s="150"/>
      <c r="M134" s="150"/>
      <c r="N134" s="150"/>
      <c r="O134" s="150"/>
      <c r="P134" s="207"/>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si="9"/>
        <v>0</v>
      </c>
      <c r="AB134" s="312" t="str">
        <f t="shared" ref="AB134:AB197" si="11">IF(C134="","",B134)</f>
        <v/>
      </c>
    </row>
    <row r="135" spans="1:28" s="170" customFormat="1" ht="20.25">
      <c r="A135" s="155"/>
      <c r="B135" s="302"/>
      <c r="C135" s="152"/>
      <c r="D135" s="149"/>
      <c r="E135" s="149"/>
      <c r="F135" s="149"/>
      <c r="G135" s="149"/>
      <c r="H135" s="204"/>
      <c r="I135" s="205"/>
      <c r="J135" s="205"/>
      <c r="K135" s="150"/>
      <c r="L135" s="150"/>
      <c r="M135" s="150"/>
      <c r="N135" s="150"/>
      <c r="O135" s="150"/>
      <c r="P135" s="207"/>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si="9"/>
        <v>0</v>
      </c>
      <c r="AB135" s="312" t="str">
        <f t="shared" si="11"/>
        <v/>
      </c>
    </row>
    <row r="136" spans="1:28" s="170" customFormat="1" ht="20.25">
      <c r="A136" s="155"/>
      <c r="B136" s="302"/>
      <c r="C136" s="152"/>
      <c r="D136" s="149"/>
      <c r="E136" s="149"/>
      <c r="F136" s="149"/>
      <c r="G136" s="149"/>
      <c r="H136" s="204"/>
      <c r="I136" s="205"/>
      <c r="J136" s="205"/>
      <c r="K136" s="150"/>
      <c r="L136" s="150"/>
      <c r="M136" s="150"/>
      <c r="N136" s="150"/>
      <c r="O136" s="150"/>
      <c r="P136" s="207"/>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si="9"/>
        <v>0</v>
      </c>
      <c r="AB136" s="312" t="str">
        <f t="shared" si="11"/>
        <v/>
      </c>
    </row>
    <row r="137" spans="1:28" s="170" customFormat="1" ht="20.25">
      <c r="A137" s="155"/>
      <c r="B137" s="302"/>
      <c r="C137" s="152"/>
      <c r="D137" s="149"/>
      <c r="E137" s="149"/>
      <c r="F137" s="149"/>
      <c r="G137" s="149"/>
      <c r="H137" s="204"/>
      <c r="I137" s="205"/>
      <c r="J137" s="205"/>
      <c r="K137" s="150"/>
      <c r="L137" s="150"/>
      <c r="M137" s="150"/>
      <c r="N137" s="150"/>
      <c r="O137" s="150"/>
      <c r="P137" s="207"/>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si="9"/>
        <v>0</v>
      </c>
      <c r="AB137" s="312" t="str">
        <f t="shared" si="11"/>
        <v/>
      </c>
    </row>
    <row r="138" spans="1:28" s="170" customFormat="1" ht="20.25">
      <c r="A138" s="155"/>
      <c r="B138" s="302"/>
      <c r="C138" s="152"/>
      <c r="D138" s="149"/>
      <c r="E138" s="149"/>
      <c r="F138" s="149"/>
      <c r="G138" s="149"/>
      <c r="H138" s="204"/>
      <c r="I138" s="205"/>
      <c r="J138" s="205"/>
      <c r="K138" s="150"/>
      <c r="L138" s="150"/>
      <c r="M138" s="150"/>
      <c r="N138" s="150"/>
      <c r="O138" s="150"/>
      <c r="P138" s="207"/>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si="9"/>
        <v>0</v>
      </c>
      <c r="AB138" s="312" t="str">
        <f t="shared" si="11"/>
        <v/>
      </c>
    </row>
    <row r="139" spans="1:28" s="170" customFormat="1" ht="20.25">
      <c r="A139" s="155"/>
      <c r="B139" s="302"/>
      <c r="C139" s="152"/>
      <c r="D139" s="149"/>
      <c r="E139" s="149"/>
      <c r="F139" s="149"/>
      <c r="G139" s="149"/>
      <c r="H139" s="204"/>
      <c r="I139" s="205"/>
      <c r="J139" s="205"/>
      <c r="K139" s="150"/>
      <c r="L139" s="150"/>
      <c r="M139" s="150"/>
      <c r="N139" s="150"/>
      <c r="O139" s="150"/>
      <c r="P139" s="207"/>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si="9"/>
        <v>0</v>
      </c>
      <c r="AB139" s="312" t="str">
        <f t="shared" si="11"/>
        <v/>
      </c>
    </row>
    <row r="140" spans="1:28" s="170" customFormat="1" ht="20.25">
      <c r="A140" s="155"/>
      <c r="B140" s="302"/>
      <c r="C140" s="152"/>
      <c r="D140" s="149"/>
      <c r="E140" s="149"/>
      <c r="F140" s="149"/>
      <c r="G140" s="149"/>
      <c r="H140" s="204"/>
      <c r="I140" s="205"/>
      <c r="J140" s="205"/>
      <c r="K140" s="150"/>
      <c r="L140" s="150"/>
      <c r="M140" s="150"/>
      <c r="N140" s="150"/>
      <c r="O140" s="150"/>
      <c r="P140" s="207"/>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si="9"/>
        <v>0</v>
      </c>
      <c r="AB140" s="312" t="str">
        <f t="shared" si="11"/>
        <v/>
      </c>
    </row>
    <row r="141" spans="1:28" s="170" customFormat="1" ht="20.25">
      <c r="A141" s="155"/>
      <c r="B141" s="302"/>
      <c r="C141" s="152"/>
      <c r="D141" s="149"/>
      <c r="E141" s="149"/>
      <c r="F141" s="149"/>
      <c r="G141" s="149"/>
      <c r="H141" s="204"/>
      <c r="I141" s="205"/>
      <c r="J141" s="205"/>
      <c r="K141" s="150"/>
      <c r="L141" s="150"/>
      <c r="M141" s="150"/>
      <c r="N141" s="150"/>
      <c r="O141" s="150"/>
      <c r="P141" s="207"/>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si="9"/>
        <v>0</v>
      </c>
      <c r="AB141" s="312" t="str">
        <f t="shared" si="11"/>
        <v/>
      </c>
    </row>
    <row r="142" spans="1:28" s="170" customFormat="1" ht="20.25">
      <c r="A142" s="155"/>
      <c r="B142" s="302"/>
      <c r="C142" s="152"/>
      <c r="D142" s="149"/>
      <c r="E142" s="149"/>
      <c r="F142" s="149"/>
      <c r="G142" s="149"/>
      <c r="H142" s="204"/>
      <c r="I142" s="205"/>
      <c r="J142" s="205"/>
      <c r="K142" s="150"/>
      <c r="L142" s="150"/>
      <c r="M142" s="150"/>
      <c r="N142" s="150"/>
      <c r="O142" s="150"/>
      <c r="P142" s="207"/>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si="9"/>
        <v>0</v>
      </c>
      <c r="AB142" s="312" t="str">
        <f t="shared" si="11"/>
        <v/>
      </c>
    </row>
    <row r="143" spans="1:28" s="170" customFormat="1" ht="20.25">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2" t="str">
        <f t="shared" si="11"/>
        <v/>
      </c>
    </row>
    <row r="144" spans="1:28" s="170" customFormat="1" ht="20.25">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2" t="str">
        <f t="shared" si="11"/>
        <v/>
      </c>
    </row>
    <row r="145" spans="1:28" s="170" customFormat="1" ht="20.25">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2" t="str">
        <f t="shared" si="11"/>
        <v/>
      </c>
    </row>
    <row r="146" spans="1:28" s="170" customFormat="1" ht="20.25">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2" t="str">
        <f t="shared" si="11"/>
        <v/>
      </c>
    </row>
    <row r="147" spans="1:28" s="170" customFormat="1" ht="20.25">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2" t="str">
        <f t="shared" si="11"/>
        <v/>
      </c>
    </row>
    <row r="148" spans="1:28" s="170" customFormat="1" ht="20.25">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2" t="str">
        <f t="shared" si="11"/>
        <v/>
      </c>
    </row>
    <row r="149" spans="1:28" s="170" customFormat="1" ht="20.25">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2" t="str">
        <f t="shared" si="11"/>
        <v/>
      </c>
    </row>
    <row r="150" spans="1:28" s="170" customFormat="1" ht="20.25">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2" t="str">
        <f t="shared" si="11"/>
        <v/>
      </c>
    </row>
    <row r="151" spans="1:28" s="170" customFormat="1" ht="20.25">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2" t="str">
        <f t="shared" si="11"/>
        <v/>
      </c>
    </row>
    <row r="152" spans="1:28" s="170" customFormat="1" ht="20.25">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2" t="str">
        <f t="shared" si="11"/>
        <v/>
      </c>
    </row>
    <row r="153" spans="1:28" s="170" customFormat="1" ht="20.25">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2" t="str">
        <f t="shared" si="11"/>
        <v/>
      </c>
    </row>
    <row r="154" spans="1:28" s="170" customFormat="1" ht="20.25">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2" t="str">
        <f t="shared" si="11"/>
        <v/>
      </c>
    </row>
    <row r="155" spans="1:28" s="170" customFormat="1" ht="20.25">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2" t="str">
        <f t="shared" si="11"/>
        <v/>
      </c>
    </row>
    <row r="156" spans="1:28" s="170" customFormat="1" ht="20.25">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2" t="str">
        <f t="shared" si="11"/>
        <v/>
      </c>
    </row>
    <row r="157" spans="1:28" s="170" customFormat="1" ht="20.25">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2" t="str">
        <f t="shared" si="11"/>
        <v/>
      </c>
    </row>
    <row r="158" spans="1:28" s="170" customFormat="1" ht="20.25">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2" t="str">
        <f t="shared" si="11"/>
        <v/>
      </c>
    </row>
    <row r="159" spans="1:28" s="170" customFormat="1" ht="20.25">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2" t="str">
        <f t="shared" si="11"/>
        <v/>
      </c>
    </row>
    <row r="160" spans="1:28" s="170" customFormat="1" ht="20.25">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2" t="str">
        <f t="shared" si="11"/>
        <v/>
      </c>
    </row>
    <row r="161" spans="1:28" s="170" customFormat="1" ht="20.25">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2" t="str">
        <f t="shared" si="11"/>
        <v/>
      </c>
    </row>
    <row r="162" spans="1:28" s="170" customFormat="1" ht="20.25">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2" t="str">
        <f t="shared" si="11"/>
        <v/>
      </c>
    </row>
    <row r="163" spans="1:28" s="170" customFormat="1" ht="20.25">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2" t="str">
        <f t="shared" si="11"/>
        <v/>
      </c>
    </row>
    <row r="164" spans="1:28" s="170" customFormat="1" ht="20.25">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2" t="str">
        <f t="shared" si="11"/>
        <v/>
      </c>
    </row>
    <row r="165" spans="1:28" s="170" customFormat="1" ht="20.25">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2" t="str">
        <f t="shared" si="11"/>
        <v/>
      </c>
    </row>
    <row r="166" spans="1:28" s="170" customFormat="1" ht="20.25">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11"/>
        <v/>
      </c>
    </row>
    <row r="167" spans="1:28" s="170" customFormat="1" ht="20.25">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11"/>
        <v/>
      </c>
    </row>
    <row r="168" spans="1:28" s="170" customFormat="1" ht="20.25">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11"/>
        <v/>
      </c>
    </row>
    <row r="169" spans="1:28" s="170" customFormat="1" ht="20.25">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11"/>
        <v/>
      </c>
    </row>
    <row r="170" spans="1:28" s="170" customFormat="1" ht="20.25">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11"/>
        <v/>
      </c>
    </row>
    <row r="171" spans="1:28" s="170" customFormat="1" ht="20.25">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si="11"/>
        <v/>
      </c>
    </row>
    <row r="172" spans="1:28" s="170" customFormat="1" ht="20.25">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25">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2" t="str">
        <f t="shared" si="11"/>
        <v/>
      </c>
    </row>
    <row r="174" spans="1:28" s="170" customFormat="1" ht="20.25">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2" t="str">
        <f t="shared" si="11"/>
        <v/>
      </c>
    </row>
    <row r="175" spans="1:28" s="170" customFormat="1" ht="20.25">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2" t="str">
        <f t="shared" si="11"/>
        <v/>
      </c>
    </row>
    <row r="176" spans="1:28" s="170" customFormat="1" ht="20.25">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2" t="str">
        <f t="shared" si="11"/>
        <v/>
      </c>
    </row>
    <row r="177" spans="1:28" s="170" customFormat="1" ht="20.25">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2" t="str">
        <f t="shared" si="11"/>
        <v/>
      </c>
    </row>
    <row r="178" spans="1:28" s="170" customFormat="1" ht="20.25">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2" t="str">
        <f t="shared" si="11"/>
        <v/>
      </c>
    </row>
    <row r="179" spans="1:28" s="170" customFormat="1" ht="20.25">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2" t="str">
        <f t="shared" si="11"/>
        <v/>
      </c>
    </row>
    <row r="180" spans="1:28" s="170" customFormat="1" ht="20.25">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2" t="str">
        <f t="shared" si="11"/>
        <v/>
      </c>
    </row>
    <row r="181" spans="1:28" s="170" customFormat="1" ht="20.25">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2" t="str">
        <f t="shared" si="11"/>
        <v/>
      </c>
    </row>
    <row r="182" spans="1:28" s="170" customFormat="1" ht="20.25">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2" t="str">
        <f t="shared" si="11"/>
        <v/>
      </c>
    </row>
    <row r="183" spans="1:28" s="170" customFormat="1" ht="20.25">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2" t="str">
        <f t="shared" si="11"/>
        <v/>
      </c>
    </row>
    <row r="184" spans="1:28" s="170" customFormat="1" ht="20.25">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2" t="str">
        <f t="shared" si="11"/>
        <v/>
      </c>
    </row>
    <row r="185" spans="1:28" s="170" customFormat="1" ht="20.25">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2" t="str">
        <f t="shared" si="11"/>
        <v/>
      </c>
    </row>
    <row r="186" spans="1:28" s="170" customFormat="1" ht="20.25">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2" t="str">
        <f t="shared" si="11"/>
        <v/>
      </c>
    </row>
    <row r="187" spans="1:28" s="170" customFormat="1" ht="20.25">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2" t="str">
        <f t="shared" si="11"/>
        <v/>
      </c>
    </row>
    <row r="188" spans="1:28" s="170" customFormat="1" ht="20.25">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2" t="str">
        <f t="shared" si="11"/>
        <v/>
      </c>
    </row>
    <row r="189" spans="1:28" s="170" customFormat="1" ht="20.25">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2" t="str">
        <f t="shared" si="11"/>
        <v/>
      </c>
    </row>
    <row r="190" spans="1:28" s="170" customFormat="1" ht="20.25">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2" t="str">
        <f t="shared" si="11"/>
        <v/>
      </c>
    </row>
    <row r="191" spans="1:28" s="170" customFormat="1" ht="20.25">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2" t="str">
        <f t="shared" si="11"/>
        <v/>
      </c>
    </row>
    <row r="192" spans="1:28" s="170" customFormat="1" ht="20.25">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2" t="str">
        <f t="shared" si="11"/>
        <v/>
      </c>
    </row>
    <row r="193" spans="1:28" s="170" customFormat="1" ht="20.25">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2" t="str">
        <f t="shared" si="11"/>
        <v/>
      </c>
    </row>
    <row r="194" spans="1:28" s="170" customFormat="1" ht="20.25">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2" t="str">
        <f t="shared" si="11"/>
        <v/>
      </c>
    </row>
    <row r="195" spans="1:28" s="170" customFormat="1" ht="20.25">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2" t="str">
        <f t="shared" si="11"/>
        <v/>
      </c>
    </row>
    <row r="196" spans="1:28" s="170" customFormat="1" ht="20.25">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2" t="str">
        <f t="shared" si="11"/>
        <v/>
      </c>
    </row>
    <row r="197" spans="1:28" s="170" customFormat="1" ht="20.25">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2" t="str">
        <f t="shared" si="11"/>
        <v/>
      </c>
    </row>
    <row r="198" spans="1:28" s="170" customFormat="1" ht="20.25">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2" t="str">
        <f t="shared" ref="AB198:AB261" si="14">IF(C198="","",B198)</f>
        <v/>
      </c>
    </row>
    <row r="199" spans="1:28" s="170" customFormat="1" ht="20.25">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2" t="str">
        <f t="shared" si="14"/>
        <v/>
      </c>
    </row>
    <row r="200" spans="1:28" s="170" customFormat="1" ht="20.25">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2" t="str">
        <f t="shared" si="14"/>
        <v/>
      </c>
    </row>
    <row r="201" spans="1:28" s="170" customFormat="1" ht="20.25">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2" t="str">
        <f t="shared" si="14"/>
        <v/>
      </c>
    </row>
    <row r="202" spans="1:28" s="170" customFormat="1" ht="20.25">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2" t="str">
        <f t="shared" si="14"/>
        <v/>
      </c>
    </row>
    <row r="203" spans="1:28" s="170" customFormat="1" ht="20.25">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2" t="str">
        <f t="shared" si="14"/>
        <v/>
      </c>
    </row>
    <row r="204" spans="1:28" s="170" customFormat="1" ht="20.25">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2" t="str">
        <f t="shared" si="14"/>
        <v/>
      </c>
    </row>
    <row r="205" spans="1:28" s="170" customFormat="1" ht="20.25">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2" t="str">
        <f t="shared" si="14"/>
        <v/>
      </c>
    </row>
    <row r="206" spans="1:28" s="170" customFormat="1" ht="20.25">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2" t="str">
        <f t="shared" si="14"/>
        <v/>
      </c>
    </row>
    <row r="207" spans="1:28" s="170" customFormat="1" ht="20.25">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2" t="str">
        <f t="shared" si="14"/>
        <v/>
      </c>
    </row>
    <row r="208" spans="1:28" s="170" customFormat="1" ht="20.25">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2" t="str">
        <f t="shared" si="14"/>
        <v/>
      </c>
    </row>
    <row r="209" spans="1:28" s="170" customFormat="1" ht="20.25">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2" t="str">
        <f t="shared" si="14"/>
        <v/>
      </c>
    </row>
    <row r="210" spans="1:28" s="170" customFormat="1" ht="20.25">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2" t="str">
        <f t="shared" si="14"/>
        <v/>
      </c>
    </row>
    <row r="211" spans="1:28" s="170" customFormat="1" ht="20.25">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2" t="str">
        <f t="shared" si="14"/>
        <v/>
      </c>
    </row>
    <row r="212" spans="1:28" s="170" customFormat="1" ht="20.25">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2" t="str">
        <f t="shared" si="14"/>
        <v/>
      </c>
    </row>
    <row r="213" spans="1:28" s="170" customFormat="1" ht="20.25">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2" t="str">
        <f t="shared" si="14"/>
        <v/>
      </c>
    </row>
    <row r="214" spans="1:28" s="170" customFormat="1" ht="20.25">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2" t="str">
        <f t="shared" si="14"/>
        <v/>
      </c>
    </row>
    <row r="215" spans="1:28" s="170" customFormat="1" ht="20.25">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2" t="str">
        <f t="shared" si="14"/>
        <v/>
      </c>
    </row>
    <row r="216" spans="1:28" s="170" customFormat="1" ht="20.25">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2" t="str">
        <f t="shared" si="14"/>
        <v/>
      </c>
    </row>
    <row r="217" spans="1:28" s="170" customFormat="1" ht="20.25">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2" t="str">
        <f t="shared" si="14"/>
        <v/>
      </c>
    </row>
    <row r="218" spans="1:28" s="170" customFormat="1" ht="20.25">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2" t="str">
        <f t="shared" si="14"/>
        <v/>
      </c>
    </row>
    <row r="219" spans="1:28" s="170" customFormat="1" ht="20.25">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2" t="str">
        <f t="shared" si="14"/>
        <v/>
      </c>
    </row>
    <row r="220" spans="1:28" s="170" customFormat="1" ht="20.25">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2" t="str">
        <f t="shared" si="14"/>
        <v/>
      </c>
    </row>
    <row r="221" spans="1:28" s="170" customFormat="1" ht="20.25">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2" t="str">
        <f t="shared" si="14"/>
        <v/>
      </c>
    </row>
    <row r="222" spans="1:28" s="170" customFormat="1" ht="20.25">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2" t="str">
        <f t="shared" si="14"/>
        <v/>
      </c>
    </row>
    <row r="223" spans="1:28" s="170" customFormat="1" ht="20.25">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2" t="str">
        <f t="shared" si="14"/>
        <v/>
      </c>
    </row>
    <row r="224" spans="1:28" s="170" customFormat="1" ht="20.25">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2" t="str">
        <f t="shared" si="14"/>
        <v/>
      </c>
    </row>
    <row r="225" spans="1:28" s="170" customFormat="1" ht="20.25">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2" t="str">
        <f t="shared" si="14"/>
        <v/>
      </c>
    </row>
    <row r="226" spans="1:28" s="170" customFormat="1" ht="20.25">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2" t="str">
        <f t="shared" si="14"/>
        <v/>
      </c>
    </row>
    <row r="227" spans="1:28" s="170" customFormat="1" ht="20.25">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2" t="str">
        <f t="shared" si="14"/>
        <v/>
      </c>
    </row>
    <row r="228" spans="1:28" s="170" customFormat="1" ht="20.25">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2" t="str">
        <f t="shared" si="14"/>
        <v/>
      </c>
    </row>
    <row r="229" spans="1:28" s="170" customFormat="1" ht="20.25">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2" t="str">
        <f t="shared" si="14"/>
        <v/>
      </c>
    </row>
    <row r="230" spans="1:28" s="170" customFormat="1" ht="20.25">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4"/>
        <v/>
      </c>
    </row>
    <row r="231" spans="1:28" s="170" customFormat="1" ht="20.25">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4"/>
        <v/>
      </c>
    </row>
    <row r="232" spans="1:28" s="170" customFormat="1" ht="20.25">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4"/>
        <v/>
      </c>
    </row>
    <row r="233" spans="1:28" s="170" customFormat="1" ht="20.25">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4"/>
        <v/>
      </c>
    </row>
    <row r="234" spans="1:28" s="170" customFormat="1" ht="20.25">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4"/>
        <v/>
      </c>
    </row>
    <row r="235" spans="1:28" s="170" customFormat="1" ht="20.25">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si="14"/>
        <v/>
      </c>
    </row>
    <row r="236" spans="1:28" s="170" customFormat="1" ht="20.25">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25">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25">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25">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25">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25">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25">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25">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25">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25">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2" t="str">
        <f t="shared" si="14"/>
        <v/>
      </c>
    </row>
    <row r="247" spans="1:28" s="170" customFormat="1" ht="20.25">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2" t="str">
        <f t="shared" si="14"/>
        <v/>
      </c>
    </row>
    <row r="248" spans="1:28" s="170" customFormat="1" ht="20.25">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2" t="str">
        <f t="shared" si="14"/>
        <v/>
      </c>
    </row>
    <row r="249" spans="1:28" s="170" customFormat="1" ht="20.25">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2" t="str">
        <f t="shared" si="14"/>
        <v/>
      </c>
    </row>
    <row r="250" spans="1:28" s="170" customFormat="1" ht="20.25">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2" t="str">
        <f t="shared" si="14"/>
        <v/>
      </c>
    </row>
    <row r="251" spans="1:28" s="170" customFormat="1" ht="20.25">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2" t="str">
        <f t="shared" si="14"/>
        <v/>
      </c>
    </row>
    <row r="252" spans="1:28" s="170" customFormat="1" ht="20.25">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2" t="str">
        <f t="shared" si="14"/>
        <v/>
      </c>
    </row>
    <row r="253" spans="1:28" s="170" customFormat="1" ht="20.25">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2" t="str">
        <f t="shared" si="14"/>
        <v/>
      </c>
    </row>
    <row r="254" spans="1:28" s="170" customFormat="1" ht="20.25">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2" t="str">
        <f t="shared" si="14"/>
        <v/>
      </c>
    </row>
    <row r="255" spans="1:28" s="170" customFormat="1" ht="20.25">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2" t="str">
        <f t="shared" si="14"/>
        <v/>
      </c>
    </row>
    <row r="256" spans="1:28" s="170" customFormat="1" ht="20.25">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2" t="str">
        <f t="shared" si="14"/>
        <v/>
      </c>
    </row>
    <row r="257" spans="1:28" s="170" customFormat="1" ht="20.25">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2" t="str">
        <f t="shared" si="14"/>
        <v/>
      </c>
    </row>
    <row r="258" spans="1:28" s="170" customFormat="1" ht="20.25">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2" t="str">
        <f t="shared" si="14"/>
        <v/>
      </c>
    </row>
    <row r="259" spans="1:28" s="170" customFormat="1" ht="20.25">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2" t="str">
        <f t="shared" si="14"/>
        <v/>
      </c>
    </row>
    <row r="260" spans="1:28" s="170" customFormat="1" ht="20.25">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2" t="str">
        <f t="shared" si="14"/>
        <v/>
      </c>
    </row>
    <row r="261" spans="1:28" s="170" customFormat="1" ht="20.25">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2" t="str">
        <f t="shared" si="14"/>
        <v/>
      </c>
    </row>
    <row r="262" spans="1:28" s="170" customFormat="1" ht="20.25">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2" t="str">
        <f t="shared" ref="AB262:AB325" si="17">IF(C262="","",B262)</f>
        <v/>
      </c>
    </row>
    <row r="263" spans="1:28" s="170" customFormat="1" ht="20.25">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2" t="str">
        <f t="shared" si="17"/>
        <v/>
      </c>
    </row>
    <row r="264" spans="1:28" s="170" customFormat="1" ht="20.25">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2" t="str">
        <f t="shared" si="17"/>
        <v/>
      </c>
    </row>
    <row r="265" spans="1:28" s="170" customFormat="1" ht="20.25">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2" t="str">
        <f t="shared" si="17"/>
        <v/>
      </c>
    </row>
    <row r="266" spans="1:28" s="170" customFormat="1" ht="20.25">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2" t="str">
        <f t="shared" si="17"/>
        <v/>
      </c>
    </row>
    <row r="267" spans="1:28" s="170" customFormat="1" ht="20.25">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2" t="str">
        <f t="shared" si="17"/>
        <v/>
      </c>
    </row>
    <row r="268" spans="1:28" s="170" customFormat="1" ht="20.25">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2" t="str">
        <f t="shared" si="17"/>
        <v/>
      </c>
    </row>
    <row r="269" spans="1:28" s="170" customFormat="1" ht="20.25">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2" t="str">
        <f t="shared" si="17"/>
        <v/>
      </c>
    </row>
    <row r="270" spans="1:28" s="170" customFormat="1" ht="20.25">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2" t="str">
        <f t="shared" si="17"/>
        <v/>
      </c>
    </row>
    <row r="271" spans="1:28" s="170" customFormat="1" ht="20.25">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2" t="str">
        <f t="shared" si="17"/>
        <v/>
      </c>
    </row>
    <row r="272" spans="1:28" s="170" customFormat="1" ht="20.25">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2" t="str">
        <f t="shared" si="17"/>
        <v/>
      </c>
    </row>
    <row r="273" spans="1:28" s="170" customFormat="1" ht="20.25">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2" t="str">
        <f t="shared" si="17"/>
        <v/>
      </c>
    </row>
    <row r="274" spans="1:28" s="170" customFormat="1" ht="20.25">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2" t="str">
        <f t="shared" si="17"/>
        <v/>
      </c>
    </row>
    <row r="275" spans="1:28" s="170" customFormat="1" ht="20.25">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2" t="str">
        <f t="shared" si="17"/>
        <v/>
      </c>
    </row>
    <row r="276" spans="1:28" s="170" customFormat="1" ht="20.25">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2" t="str">
        <f t="shared" si="17"/>
        <v/>
      </c>
    </row>
    <row r="277" spans="1:28" s="170" customFormat="1" ht="20.25">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2" t="str">
        <f t="shared" si="17"/>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2" t="str">
        <f t="shared" si="17"/>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2" t="str">
        <f t="shared" si="17"/>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2" t="str">
        <f t="shared" si="17"/>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2" t="str">
        <f t="shared" si="17"/>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2" t="str">
        <f t="shared" si="17"/>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2" t="str">
        <f t="shared" si="17"/>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2" t="str">
        <f t="shared" si="17"/>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2" t="str">
        <f t="shared" si="17"/>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2" t="str">
        <f t="shared" si="17"/>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2" t="str">
        <f t="shared" si="17"/>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2" t="str">
        <f t="shared" si="17"/>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2" t="str">
        <f t="shared" si="17"/>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2" t="str">
        <f t="shared" si="17"/>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2" t="str">
        <f t="shared" si="17"/>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2" t="str">
        <f t="shared" si="17"/>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2" t="str">
        <f t="shared" si="17"/>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7"/>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7"/>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7"/>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7"/>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7"/>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si="17"/>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2" t="str">
        <f t="shared" si="17"/>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2" t="str">
        <f t="shared" si="17"/>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2" t="str">
        <f t="shared" si="17"/>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2" t="str">
        <f t="shared" si="17"/>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2" t="str">
        <f t="shared" si="17"/>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2" t="str">
        <f t="shared" si="17"/>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2" t="str">
        <f t="shared" si="17"/>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2" t="str">
        <f t="shared" si="17"/>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2" t="str">
        <f t="shared" si="17"/>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2" t="str">
        <f t="shared" si="17"/>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2" t="str">
        <f t="shared" si="17"/>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2" t="str">
        <f t="shared" si="17"/>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2" t="str">
        <f t="shared" si="17"/>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2" t="str">
        <f t="shared" si="17"/>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2" t="str">
        <f t="shared" si="17"/>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2" t="str">
        <f t="shared" si="17"/>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2" t="str">
        <f t="shared" ref="AB326:AB389" si="20">IF(C326="","",B326)</f>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2" t="str">
        <f t="shared" si="20"/>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2" t="str">
        <f t="shared" si="20"/>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2" t="str">
        <f t="shared" si="20"/>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2" t="str">
        <f t="shared" si="20"/>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2" t="str">
        <f t="shared" si="20"/>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2" t="str">
        <f t="shared" si="20"/>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2" t="str">
        <f t="shared" si="20"/>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2" t="str">
        <f t="shared" si="20"/>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2" t="str">
        <f t="shared" si="20"/>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2" t="str">
        <f t="shared" si="20"/>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2" t="str">
        <f t="shared" si="20"/>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2" t="str">
        <f t="shared" si="20"/>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2" t="str">
        <f t="shared" si="20"/>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2" t="str">
        <f t="shared" si="20"/>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2" t="str">
        <f t="shared" si="20"/>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2" t="str">
        <f t="shared" si="20"/>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2" t="str">
        <f t="shared" si="20"/>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2" t="str">
        <f t="shared" si="20"/>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2" t="str">
        <f t="shared" si="20"/>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2" t="str">
        <f t="shared" si="20"/>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2" t="str">
        <f t="shared" si="20"/>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2" t="str">
        <f t="shared" si="20"/>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2" t="str">
        <f t="shared" si="20"/>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2" t="str">
        <f t="shared" si="20"/>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2" t="str">
        <f t="shared" si="20"/>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2" t="str">
        <f t="shared" si="20"/>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2" t="str">
        <f t="shared" si="20"/>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2" t="str">
        <f t="shared" si="20"/>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2" t="str">
        <f t="shared" si="20"/>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2" t="str">
        <f t="shared" si="20"/>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2" t="str">
        <f t="shared" si="20"/>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20"/>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20"/>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20"/>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20"/>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20"/>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si="20"/>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2" t="str">
        <f t="shared" si="20"/>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2" t="str">
        <f t="shared" si="20"/>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2" t="str">
        <f t="shared" si="20"/>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2" t="str">
        <f t="shared" si="20"/>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20"/>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2" t="str">
        <f t="shared" si="20"/>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2" t="str">
        <f t="shared" si="20"/>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2" t="str">
        <f t="shared" si="20"/>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2" t="str">
        <f t="shared" si="20"/>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2" t="str">
        <f t="shared" si="20"/>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2" t="str">
        <f t="shared" si="20"/>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2" t="str">
        <f t="shared" si="20"/>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2" t="str">
        <f t="shared" ref="AB390:AB453" si="23">IF(C390="","",B390)</f>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2" t="str">
        <f t="shared" si="23"/>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2" t="str">
        <f t="shared" si="23"/>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2" t="str">
        <f t="shared" si="23"/>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2" t="str">
        <f t="shared" si="23"/>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2" t="str">
        <f t="shared" si="23"/>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2" t="str">
        <f t="shared" si="23"/>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2" t="str">
        <f t="shared" si="23"/>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2" t="str">
        <f t="shared" si="23"/>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2" t="str">
        <f t="shared" si="23"/>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2" t="str">
        <f t="shared" si="23"/>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2" t="str">
        <f t="shared" si="23"/>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2" t="str">
        <f t="shared" si="23"/>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2" t="str">
        <f t="shared" si="23"/>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2" t="str">
        <f t="shared" si="23"/>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2" t="str">
        <f t="shared" si="23"/>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2" t="str">
        <f t="shared" si="23"/>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2" t="str">
        <f t="shared" si="23"/>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2" t="str">
        <f t="shared" si="23"/>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2" t="str">
        <f t="shared" si="23"/>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2" t="str">
        <f t="shared" si="23"/>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2" t="str">
        <f t="shared" si="23"/>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2" t="str">
        <f t="shared" si="23"/>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2" t="str">
        <f t="shared" si="23"/>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2" t="str">
        <f t="shared" si="23"/>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2" t="str">
        <f t="shared" si="23"/>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2" t="str">
        <f t="shared" si="23"/>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2" t="str">
        <f t="shared" si="23"/>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2" t="str">
        <f t="shared" si="23"/>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2" t="str">
        <f t="shared" si="23"/>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2" t="str">
        <f t="shared" si="23"/>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2" t="str">
        <f t="shared" si="23"/>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3"/>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3"/>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3"/>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3"/>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3"/>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si="23"/>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2" t="str">
        <f t="shared" si="23"/>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2" t="str">
        <f t="shared" si="23"/>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2" t="str">
        <f t="shared" si="23"/>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2" t="str">
        <f t="shared" si="23"/>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3"/>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2" t="str">
        <f t="shared" si="23"/>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2" t="str">
        <f t="shared" si="23"/>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2" t="str">
        <f t="shared" si="23"/>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2" t="str">
        <f t="shared" si="23"/>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2" t="str">
        <f t="shared" si="23"/>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2" t="str">
        <f t="shared" si="23"/>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2" t="str">
        <f t="shared" si="23"/>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2" t="str">
        <f t="shared" ref="AB454:AB517" si="26">IF(C454="","",B454)</f>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2" t="str">
        <f t="shared" si="26"/>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2" t="str">
        <f t="shared" si="26"/>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2" t="str">
        <f t="shared" si="26"/>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2" t="str">
        <f t="shared" si="26"/>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2" t="str">
        <f t="shared" si="26"/>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2" t="str">
        <f t="shared" si="26"/>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2" t="str">
        <f t="shared" si="26"/>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2" t="str">
        <f t="shared" si="26"/>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2" t="str">
        <f t="shared" si="26"/>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2" t="str">
        <f t="shared" si="26"/>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2" t="str">
        <f t="shared" si="26"/>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2" t="str">
        <f t="shared" si="26"/>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2" t="str">
        <f t="shared" si="26"/>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2" t="str">
        <f t="shared" si="26"/>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2" t="str">
        <f t="shared" si="26"/>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2" t="str">
        <f t="shared" si="26"/>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2" t="str">
        <f t="shared" si="26"/>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2" t="str">
        <f t="shared" si="26"/>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2" t="str">
        <f t="shared" si="26"/>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2" t="str">
        <f t="shared" si="26"/>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2" t="str">
        <f t="shared" si="26"/>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2" t="str">
        <f t="shared" si="26"/>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2" t="str">
        <f t="shared" si="26"/>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2" t="str">
        <f t="shared" si="26"/>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2" t="str">
        <f t="shared" si="26"/>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2" t="str">
        <f t="shared" si="26"/>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2" t="str">
        <f t="shared" si="26"/>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2" t="str">
        <f t="shared" si="26"/>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2" t="str">
        <f t="shared" si="26"/>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2" t="str">
        <f t="shared" si="26"/>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2" t="str">
        <f t="shared" si="26"/>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6"/>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6"/>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6"/>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6"/>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6"/>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si="26"/>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2" t="str">
        <f t="shared" si="26"/>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2" t="str">
        <f t="shared" si="26"/>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2" t="str">
        <f t="shared" si="26"/>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2" t="str">
        <f t="shared" si="26"/>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6"/>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2" t="str">
        <f t="shared" si="26"/>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2" t="str">
        <f t="shared" si="26"/>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2" t="str">
        <f t="shared" si="26"/>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2" t="str">
        <f t="shared" si="26"/>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2" t="str">
        <f t="shared" si="26"/>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2" t="str">
        <f t="shared" si="26"/>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2" t="str">
        <f t="shared" si="26"/>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2" t="str">
        <f t="shared" ref="AB518:AB581" si="29">IF(C518="","",B518)</f>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2" t="str">
        <f t="shared" si="29"/>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2" t="str">
        <f t="shared" si="29"/>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2" t="str">
        <f t="shared" si="29"/>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2" t="str">
        <f t="shared" si="29"/>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2" t="str">
        <f t="shared" si="29"/>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2" t="str">
        <f t="shared" si="29"/>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2" t="str">
        <f t="shared" si="29"/>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2" t="str">
        <f t="shared" si="29"/>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2" t="str">
        <f t="shared" si="29"/>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2" t="str">
        <f t="shared" si="29"/>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2" t="str">
        <f t="shared" si="29"/>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2" t="str">
        <f t="shared" si="29"/>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2" t="str">
        <f t="shared" si="29"/>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2" t="str">
        <f t="shared" si="29"/>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2" t="str">
        <f t="shared" si="29"/>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2" t="str">
        <f t="shared" si="29"/>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2" t="str">
        <f t="shared" si="29"/>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2" t="str">
        <f t="shared" si="29"/>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2" t="str">
        <f t="shared" si="29"/>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2" t="str">
        <f t="shared" si="29"/>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2" t="str">
        <f t="shared" si="29"/>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2" t="str">
        <f t="shared" si="29"/>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2" t="str">
        <f t="shared" si="29"/>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2" t="str">
        <f t="shared" si="29"/>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2" t="str">
        <f t="shared" si="29"/>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2" t="str">
        <f t="shared" si="29"/>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2" t="str">
        <f t="shared" si="29"/>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2" t="str">
        <f t="shared" si="29"/>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2" t="str">
        <f t="shared" si="29"/>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2" t="str">
        <f t="shared" si="29"/>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2" t="str">
        <f t="shared" si="29"/>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9"/>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9"/>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9"/>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9"/>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9"/>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si="29"/>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2" t="str">
        <f t="shared" si="29"/>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2" t="str">
        <f t="shared" si="29"/>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2" t="str">
        <f t="shared" si="29"/>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2" t="str">
        <f t="shared" si="29"/>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9"/>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2" t="str">
        <f t="shared" si="29"/>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2" t="str">
        <f t="shared" si="29"/>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2" t="str">
        <f t="shared" si="29"/>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2" t="str">
        <f t="shared" si="29"/>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2" t="str">
        <f t="shared" si="29"/>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2" t="str">
        <f t="shared" si="29"/>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2" t="str">
        <f t="shared" si="29"/>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2" t="str">
        <f t="shared" ref="AB582:AB645" si="32">IF(C582="","",B582)</f>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2" t="str">
        <f t="shared" si="32"/>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2" t="str">
        <f t="shared" si="32"/>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2" t="str">
        <f t="shared" si="32"/>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2" t="str">
        <f t="shared" si="32"/>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2" t="str">
        <f t="shared" si="32"/>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2" t="str">
        <f t="shared" si="32"/>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2" t="str">
        <f t="shared" si="32"/>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2" t="str">
        <f t="shared" si="32"/>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2" t="str">
        <f t="shared" si="32"/>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2" t="str">
        <f t="shared" si="32"/>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2" t="str">
        <f t="shared" si="32"/>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2" t="str">
        <f t="shared" si="32"/>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2" t="str">
        <f t="shared" si="32"/>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2" t="str">
        <f t="shared" si="32"/>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2" t="str">
        <f t="shared" si="32"/>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2" t="str">
        <f t="shared" si="32"/>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2" t="str">
        <f t="shared" si="32"/>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2" t="str">
        <f t="shared" si="32"/>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2" t="str">
        <f t="shared" si="32"/>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2" t="str">
        <f t="shared" si="32"/>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2" t="str">
        <f t="shared" si="32"/>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2" t="str">
        <f t="shared" si="32"/>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2" t="str">
        <f t="shared" si="32"/>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2" t="str">
        <f t="shared" si="32"/>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2" t="str">
        <f t="shared" si="32"/>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2" t="str">
        <f t="shared" si="32"/>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2" t="str">
        <f t="shared" si="32"/>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2" t="str">
        <f t="shared" si="32"/>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2" t="str">
        <f t="shared" si="32"/>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2" t="str">
        <f t="shared" si="32"/>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2" t="str">
        <f t="shared" si="32"/>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32"/>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32"/>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32"/>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32"/>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32"/>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si="32"/>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2" t="str">
        <f t="shared" si="32"/>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2" t="str">
        <f t="shared" si="32"/>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2" t="str">
        <f t="shared" si="32"/>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2" t="str">
        <f t="shared" si="32"/>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32"/>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2" t="str">
        <f t="shared" si="32"/>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2" t="str">
        <f t="shared" si="32"/>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2" t="str">
        <f t="shared" si="32"/>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2" t="str">
        <f t="shared" si="32"/>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2" t="str">
        <f t="shared" si="32"/>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2" t="str">
        <f t="shared" si="32"/>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2" t="str">
        <f t="shared" si="32"/>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2" t="str">
        <f t="shared" ref="AB646:AB709" si="35">IF(C646="","",B646)</f>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2" t="str">
        <f t="shared" si="35"/>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2" t="str">
        <f t="shared" si="35"/>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2" t="str">
        <f t="shared" si="35"/>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2" t="str">
        <f t="shared" si="35"/>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2" t="str">
        <f t="shared" si="35"/>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2" t="str">
        <f t="shared" si="35"/>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2" t="str">
        <f t="shared" si="35"/>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2" t="str">
        <f t="shared" si="35"/>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2" t="str">
        <f t="shared" si="35"/>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2" t="str">
        <f t="shared" si="35"/>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2" t="str">
        <f t="shared" si="35"/>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2" t="str">
        <f t="shared" si="35"/>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2" t="str">
        <f t="shared" si="35"/>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2" t="str">
        <f t="shared" si="35"/>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2" t="str">
        <f t="shared" si="35"/>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2" t="str">
        <f t="shared" si="35"/>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2" t="str">
        <f t="shared" si="35"/>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2" t="str">
        <f t="shared" si="35"/>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2" t="str">
        <f t="shared" si="35"/>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2" t="str">
        <f t="shared" si="35"/>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2" t="str">
        <f t="shared" si="35"/>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2" t="str">
        <f t="shared" si="35"/>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2" t="str">
        <f t="shared" si="35"/>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2" t="str">
        <f t="shared" si="35"/>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2" t="str">
        <f t="shared" si="35"/>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2" t="str">
        <f t="shared" si="35"/>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2" t="str">
        <f t="shared" si="35"/>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2" t="str">
        <f t="shared" si="35"/>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2" t="str">
        <f t="shared" si="35"/>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2" t="str">
        <f t="shared" si="35"/>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2" t="str">
        <f t="shared" si="35"/>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5"/>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5"/>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5"/>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5"/>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5"/>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si="35"/>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2" t="str">
        <f t="shared" si="35"/>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2" t="str">
        <f t="shared" si="35"/>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2" t="str">
        <f t="shared" si="35"/>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2" t="str">
        <f t="shared" si="35"/>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5"/>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2" t="str">
        <f t="shared" si="35"/>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2" t="str">
        <f t="shared" si="35"/>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2" t="str">
        <f t="shared" si="35"/>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2" t="str">
        <f t="shared" si="35"/>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2" t="str">
        <f t="shared" si="35"/>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2" t="str">
        <f t="shared" si="35"/>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2" t="str">
        <f t="shared" si="35"/>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2" t="str">
        <f t="shared" ref="AB710:AB773" si="38">IF(C710="","",B710)</f>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2" t="str">
        <f t="shared" si="38"/>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2" t="str">
        <f t="shared" si="38"/>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2" t="str">
        <f t="shared" si="38"/>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2" t="str">
        <f t="shared" si="38"/>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2" t="str">
        <f t="shared" si="38"/>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2" t="str">
        <f t="shared" si="38"/>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2" t="str">
        <f t="shared" si="38"/>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2" t="str">
        <f t="shared" si="38"/>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2" t="str">
        <f t="shared" si="38"/>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2" t="str">
        <f t="shared" si="38"/>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2" t="str">
        <f t="shared" si="38"/>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2" t="str">
        <f t="shared" si="38"/>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2" t="str">
        <f t="shared" si="38"/>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2" t="str">
        <f t="shared" si="38"/>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2" t="str">
        <f t="shared" si="38"/>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2" t="str">
        <f t="shared" si="38"/>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2" t="str">
        <f t="shared" si="38"/>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2" t="str">
        <f t="shared" si="38"/>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2" t="str">
        <f t="shared" si="38"/>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2" t="str">
        <f t="shared" si="38"/>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2" t="str">
        <f t="shared" si="38"/>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2" t="str">
        <f t="shared" si="38"/>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2" t="str">
        <f t="shared" si="38"/>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2" t="str">
        <f t="shared" si="38"/>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2" t="str">
        <f t="shared" si="38"/>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2" t="str">
        <f t="shared" si="38"/>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2" t="str">
        <f t="shared" si="38"/>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2" t="str">
        <f t="shared" si="38"/>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2" t="str">
        <f t="shared" si="38"/>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2" t="str">
        <f t="shared" si="38"/>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2" t="str">
        <f t="shared" si="38"/>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8"/>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8"/>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8"/>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8"/>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8"/>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si="38"/>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2" t="str">
        <f t="shared" si="38"/>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2" t="str">
        <f t="shared" si="38"/>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2" t="str">
        <f t="shared" si="38"/>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2" t="str">
        <f t="shared" si="38"/>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8"/>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2" t="str">
        <f t="shared" si="38"/>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2" t="str">
        <f t="shared" si="38"/>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2" t="str">
        <f t="shared" si="38"/>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2" t="str">
        <f t="shared" si="38"/>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2" t="str">
        <f t="shared" si="38"/>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2" t="str">
        <f t="shared" si="38"/>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2" t="str">
        <f t="shared" si="38"/>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2" t="str">
        <f t="shared" ref="AB774:AB837" si="41">IF(C774="","",B774)</f>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2" t="str">
        <f t="shared" si="41"/>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2" t="str">
        <f t="shared" si="41"/>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2" t="str">
        <f t="shared" si="41"/>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2" t="str">
        <f t="shared" si="41"/>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2" t="str">
        <f t="shared" si="41"/>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2" t="str">
        <f t="shared" si="41"/>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2" t="str">
        <f t="shared" si="41"/>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2" t="str">
        <f t="shared" si="41"/>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2" t="str">
        <f t="shared" si="41"/>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2" t="str">
        <f t="shared" si="41"/>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2" t="str">
        <f t="shared" si="41"/>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2" t="str">
        <f t="shared" si="41"/>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2" t="str">
        <f t="shared" si="41"/>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2" t="str">
        <f t="shared" si="41"/>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2" t="str">
        <f t="shared" si="41"/>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2" t="str">
        <f t="shared" si="41"/>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2" t="str">
        <f t="shared" si="41"/>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2" t="str">
        <f t="shared" si="41"/>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2" t="str">
        <f t="shared" si="41"/>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2" t="str">
        <f t="shared" si="41"/>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2" t="str">
        <f t="shared" si="41"/>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2" t="str">
        <f t="shared" si="41"/>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2" t="str">
        <f t="shared" si="41"/>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2" t="str">
        <f t="shared" si="41"/>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2" t="str">
        <f t="shared" si="41"/>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2" t="str">
        <f t="shared" si="41"/>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2" t="str">
        <f t="shared" si="41"/>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2" t="str">
        <f t="shared" si="41"/>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2" t="str">
        <f t="shared" si="41"/>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2" t="str">
        <f t="shared" si="41"/>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2" t="str">
        <f t="shared" si="41"/>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41"/>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41"/>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41"/>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41"/>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41"/>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si="41"/>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2" t="str">
        <f t="shared" si="41"/>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2" t="str">
        <f t="shared" si="41"/>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2" t="str">
        <f t="shared" si="41"/>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2" t="str">
        <f t="shared" si="41"/>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41"/>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2" t="str">
        <f t="shared" si="41"/>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2" t="str">
        <f t="shared" si="41"/>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2" t="str">
        <f t="shared" si="41"/>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2" t="str">
        <f t="shared" si="41"/>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2" t="str">
        <f t="shared" si="41"/>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2" t="str">
        <f t="shared" si="41"/>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2" t="str">
        <f t="shared" si="41"/>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2" t="str">
        <f t="shared" ref="AB838:AB901" si="44">IF(C838="","",B838)</f>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2" t="str">
        <f t="shared" si="44"/>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2" t="str">
        <f t="shared" si="44"/>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2" t="str">
        <f t="shared" si="44"/>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2" t="str">
        <f t="shared" si="44"/>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2" t="str">
        <f t="shared" si="44"/>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2" t="str">
        <f t="shared" si="44"/>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2" t="str">
        <f t="shared" si="44"/>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2" t="str">
        <f t="shared" si="44"/>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2" t="str">
        <f t="shared" si="44"/>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2" t="str">
        <f t="shared" si="44"/>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2" t="str">
        <f t="shared" si="44"/>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2" t="str">
        <f t="shared" si="44"/>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2" t="str">
        <f t="shared" si="44"/>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2" t="str">
        <f t="shared" si="44"/>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2" t="str">
        <f t="shared" si="44"/>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2" t="str">
        <f t="shared" si="44"/>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2" t="str">
        <f t="shared" si="44"/>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2" t="str">
        <f t="shared" si="44"/>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2" t="str">
        <f t="shared" si="44"/>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2" t="str">
        <f t="shared" si="44"/>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2" t="str">
        <f t="shared" si="44"/>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2" t="str">
        <f t="shared" si="44"/>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2" t="str">
        <f t="shared" si="44"/>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2" t="str">
        <f t="shared" si="44"/>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2" t="str">
        <f t="shared" si="44"/>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2" t="str">
        <f t="shared" si="44"/>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2" t="str">
        <f t="shared" si="44"/>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2" t="str">
        <f t="shared" si="44"/>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2" t="str">
        <f t="shared" si="44"/>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2" t="str">
        <f t="shared" si="44"/>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2" t="str">
        <f t="shared" si="44"/>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4"/>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4"/>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4"/>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4"/>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4"/>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si="44"/>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2" t="str">
        <f t="shared" si="44"/>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2" t="str">
        <f t="shared" si="44"/>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2" t="str">
        <f t="shared" si="44"/>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2" t="str">
        <f t="shared" si="44"/>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4"/>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2" t="str">
        <f t="shared" si="44"/>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2" t="str">
        <f t="shared" si="44"/>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2" t="str">
        <f t="shared" si="44"/>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2" t="str">
        <f t="shared" si="44"/>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2" t="str">
        <f t="shared" si="44"/>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2" t="str">
        <f t="shared" si="44"/>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2" t="str">
        <f t="shared" si="44"/>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2" t="str">
        <f t="shared" ref="AB902:AB965" si="47">IF(C902="","",B902)</f>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2" t="str">
        <f t="shared" si="47"/>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2" t="str">
        <f t="shared" si="47"/>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2" t="str">
        <f t="shared" si="47"/>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2" t="str">
        <f t="shared" si="47"/>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2" t="str">
        <f t="shared" si="47"/>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2" t="str">
        <f t="shared" si="47"/>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2" t="str">
        <f t="shared" si="47"/>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2" t="str">
        <f t="shared" si="47"/>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2" t="str">
        <f t="shared" si="47"/>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2" t="str">
        <f t="shared" si="47"/>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2" t="str">
        <f t="shared" si="47"/>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2" t="str">
        <f t="shared" si="47"/>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2" t="str">
        <f t="shared" si="47"/>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2" t="str">
        <f t="shared" si="47"/>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2" t="str">
        <f t="shared" si="47"/>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2" t="str">
        <f t="shared" si="47"/>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2" t="str">
        <f t="shared" si="47"/>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2" t="str">
        <f t="shared" si="47"/>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2" t="str">
        <f t="shared" si="47"/>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2" t="str">
        <f t="shared" si="47"/>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2" t="str">
        <f t="shared" si="47"/>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2" t="str">
        <f t="shared" si="47"/>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2" t="str">
        <f t="shared" si="47"/>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2" t="str">
        <f t="shared" si="47"/>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2" t="str">
        <f t="shared" si="47"/>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2" t="str">
        <f t="shared" si="47"/>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2" t="str">
        <f t="shared" si="47"/>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2" t="str">
        <f t="shared" si="47"/>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2" t="str">
        <f t="shared" si="47"/>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2" t="str">
        <f t="shared" si="47"/>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2" t="str">
        <f t="shared" si="47"/>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7"/>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7"/>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7"/>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7"/>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7"/>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si="47"/>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2" t="str">
        <f t="shared" si="47"/>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2" t="str">
        <f t="shared" si="47"/>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2" t="str">
        <f t="shared" si="47"/>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2" t="str">
        <f t="shared" si="47"/>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7"/>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2" t="str">
        <f t="shared" si="47"/>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2" t="str">
        <f t="shared" si="47"/>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2" t="str">
        <f t="shared" si="47"/>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2" t="str">
        <f t="shared" si="47"/>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2" t="str">
        <f t="shared" si="47"/>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2" t="str">
        <f t="shared" si="47"/>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2" t="str">
        <f t="shared" si="47"/>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2" t="str">
        <f t="shared" ref="AB966:AB1029" si="50">IF(C966="","",B966)</f>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2" t="str">
        <f t="shared" si="50"/>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2" t="str">
        <f t="shared" si="50"/>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2" t="str">
        <f t="shared" si="50"/>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2" t="str">
        <f t="shared" si="50"/>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2" t="str">
        <f t="shared" si="50"/>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2" t="str">
        <f t="shared" si="50"/>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2" t="str">
        <f t="shared" si="50"/>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2" t="str">
        <f t="shared" si="50"/>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2" t="str">
        <f t="shared" si="50"/>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2" t="str">
        <f t="shared" si="50"/>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2" t="str">
        <f t="shared" si="50"/>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2" t="str">
        <f t="shared" si="50"/>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2" t="str">
        <f t="shared" si="50"/>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2" t="str">
        <f t="shared" si="50"/>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2" t="str">
        <f t="shared" si="50"/>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2" t="str">
        <f t="shared" si="50"/>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2" t="str">
        <f t="shared" si="50"/>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2" t="str">
        <f t="shared" si="50"/>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2" t="str">
        <f t="shared" si="50"/>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2" t="str">
        <f t="shared" si="50"/>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2" t="str">
        <f t="shared" si="50"/>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2" t="str">
        <f t="shared" si="50"/>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2" t="str">
        <f t="shared" si="50"/>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2" t="str">
        <f t="shared" si="50"/>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2" t="str">
        <f t="shared" si="50"/>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2" t="str">
        <f t="shared" si="50"/>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2" t="str">
        <f t="shared" si="50"/>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2" t="str">
        <f t="shared" si="50"/>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2" t="str">
        <f t="shared" si="50"/>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2" t="str">
        <f t="shared" si="50"/>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2" t="str">
        <f t="shared" si="50"/>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50"/>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50"/>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50"/>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50"/>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50"/>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si="50"/>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2" t="str">
        <f t="shared" si="50"/>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2" t="str">
        <f t="shared" si="50"/>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2" t="str">
        <f t="shared" si="50"/>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2" t="str">
        <f t="shared" si="50"/>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50"/>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2" t="str">
        <f t="shared" si="50"/>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2" t="str">
        <f t="shared" si="50"/>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2" t="str">
        <f t="shared" si="50"/>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2" t="str">
        <f t="shared" si="50"/>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2" t="str">
        <f t="shared" si="50"/>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2" t="str">
        <f t="shared" si="50"/>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2" t="str">
        <f t="shared" si="50"/>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2" t="str">
        <f t="shared" ref="AB1030:AB1093" si="53">IF(C1030="","",B1030)</f>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2" t="str">
        <f t="shared" si="53"/>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2" t="str">
        <f t="shared" si="53"/>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2" t="str">
        <f t="shared" si="53"/>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2" t="str">
        <f t="shared" si="53"/>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2" t="str">
        <f t="shared" si="53"/>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2" t="str">
        <f t="shared" si="53"/>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2" t="str">
        <f t="shared" si="53"/>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2" t="str">
        <f t="shared" si="53"/>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2" t="str">
        <f t="shared" si="53"/>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2" t="str">
        <f t="shared" si="53"/>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2" t="str">
        <f t="shared" si="53"/>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2" t="str">
        <f t="shared" si="53"/>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2" t="str">
        <f t="shared" si="53"/>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2" t="str">
        <f t="shared" si="53"/>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2" t="str">
        <f t="shared" si="53"/>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2" t="str">
        <f t="shared" si="53"/>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2" t="str">
        <f t="shared" si="53"/>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2" t="str">
        <f t="shared" si="53"/>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2" t="str">
        <f t="shared" si="53"/>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2" t="str">
        <f t="shared" si="53"/>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2" t="str">
        <f t="shared" si="53"/>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2" t="str">
        <f t="shared" si="53"/>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2" t="str">
        <f t="shared" si="53"/>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2" t="str">
        <f t="shared" si="53"/>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2" t="str">
        <f t="shared" si="53"/>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2" t="str">
        <f t="shared" si="53"/>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2" t="str">
        <f t="shared" si="53"/>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2" t="str">
        <f t="shared" si="53"/>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2" t="str">
        <f t="shared" si="53"/>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2" t="str">
        <f t="shared" si="53"/>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2" t="str">
        <f t="shared" si="53"/>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3"/>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3"/>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3"/>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3"/>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3"/>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si="53"/>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2" t="str">
        <f t="shared" si="53"/>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2" t="str">
        <f t="shared" si="53"/>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2" t="str">
        <f t="shared" si="53"/>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2" t="str">
        <f t="shared" si="53"/>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3"/>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2" t="str">
        <f t="shared" si="53"/>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2" t="str">
        <f t="shared" si="53"/>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2" t="str">
        <f t="shared" si="53"/>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2" t="str">
        <f t="shared" si="53"/>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2" t="str">
        <f t="shared" si="53"/>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2" t="str">
        <f t="shared" si="53"/>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2" t="str">
        <f t="shared" si="53"/>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2" t="str">
        <f t="shared" ref="AB1094:AB1157" si="56">IF(C1094="","",B1094)</f>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2" t="str">
        <f t="shared" si="56"/>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2" t="str">
        <f t="shared" si="56"/>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2" t="str">
        <f t="shared" si="56"/>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2" t="str">
        <f t="shared" si="56"/>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2" t="str">
        <f t="shared" si="56"/>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2" t="str">
        <f t="shared" si="56"/>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2" t="str">
        <f t="shared" si="56"/>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2" t="str">
        <f t="shared" si="56"/>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2" t="str">
        <f t="shared" si="56"/>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2" t="str">
        <f t="shared" si="56"/>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2" t="str">
        <f t="shared" si="56"/>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2" t="str">
        <f t="shared" si="56"/>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2" t="str">
        <f t="shared" si="56"/>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2" t="str">
        <f t="shared" si="56"/>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2" t="str">
        <f t="shared" si="56"/>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2" t="str">
        <f t="shared" si="56"/>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2" t="str">
        <f t="shared" si="56"/>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2" t="str">
        <f t="shared" si="56"/>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2" t="str">
        <f t="shared" si="56"/>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2" t="str">
        <f t="shared" si="56"/>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2" t="str">
        <f t="shared" si="56"/>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2" t="str">
        <f t="shared" si="56"/>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2" t="str">
        <f t="shared" si="56"/>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2" t="str">
        <f t="shared" si="56"/>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2" t="str">
        <f t="shared" si="56"/>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2" t="str">
        <f t="shared" si="56"/>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2" t="str">
        <f t="shared" si="56"/>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2" t="str">
        <f t="shared" si="56"/>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2" t="str">
        <f t="shared" si="56"/>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2" t="str">
        <f t="shared" si="56"/>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2" t="str">
        <f t="shared" si="56"/>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6"/>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6"/>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6"/>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6"/>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6"/>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si="56"/>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2" t="str">
        <f t="shared" si="56"/>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2" t="str">
        <f t="shared" si="56"/>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2" t="str">
        <f t="shared" si="56"/>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2" t="str">
        <f t="shared" si="56"/>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6"/>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2" t="str">
        <f t="shared" si="56"/>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2" t="str">
        <f t="shared" si="56"/>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2" t="str">
        <f t="shared" si="56"/>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2" t="str">
        <f t="shared" si="56"/>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2" t="str">
        <f t="shared" si="56"/>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2" t="str">
        <f t="shared" si="56"/>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2" t="str">
        <f t="shared" si="56"/>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2" t="str">
        <f t="shared" ref="AB1158:AB1221" si="59">IF(C1158="","",B1158)</f>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2" t="str">
        <f t="shared" si="59"/>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2" t="str">
        <f t="shared" si="59"/>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2" t="str">
        <f t="shared" si="59"/>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2" t="str">
        <f t="shared" si="59"/>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2" t="str">
        <f t="shared" si="59"/>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2" t="str">
        <f t="shared" si="59"/>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2" t="str">
        <f t="shared" si="59"/>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2" t="str">
        <f t="shared" si="59"/>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2" t="str">
        <f t="shared" si="59"/>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2" t="str">
        <f t="shared" si="59"/>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2" t="str">
        <f t="shared" si="59"/>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2" t="str">
        <f t="shared" si="59"/>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2" t="str">
        <f t="shared" si="59"/>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2" t="str">
        <f t="shared" si="59"/>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2" t="str">
        <f t="shared" si="59"/>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2" t="str">
        <f t="shared" si="59"/>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2" t="str">
        <f t="shared" si="59"/>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2" t="str">
        <f t="shared" si="59"/>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2" t="str">
        <f t="shared" si="59"/>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2" t="str">
        <f t="shared" si="59"/>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2" t="str">
        <f t="shared" si="59"/>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2" t="str">
        <f t="shared" si="59"/>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2" t="str">
        <f t="shared" si="59"/>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2" t="str">
        <f t="shared" si="59"/>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2" t="str">
        <f t="shared" si="59"/>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2" t="str">
        <f t="shared" si="59"/>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2" t="str">
        <f t="shared" si="59"/>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2" t="str">
        <f t="shared" si="59"/>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2" t="str">
        <f t="shared" si="59"/>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2" t="str">
        <f t="shared" si="59"/>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2" t="str">
        <f t="shared" si="59"/>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9"/>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9"/>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9"/>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9"/>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9"/>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si="59"/>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2" t="str">
        <f t="shared" si="59"/>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2" t="str">
        <f t="shared" si="59"/>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2" t="str">
        <f t="shared" si="59"/>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2" t="str">
        <f t="shared" si="59"/>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9"/>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2" t="str">
        <f t="shared" si="59"/>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2" t="str">
        <f t="shared" si="59"/>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2" t="str">
        <f t="shared" si="59"/>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2" t="str">
        <f t="shared" si="59"/>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2" t="str">
        <f t="shared" si="59"/>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2" t="str">
        <f t="shared" si="59"/>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2" t="str">
        <f t="shared" si="59"/>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2" t="str">
        <f t="shared" ref="AB1222:AB1285" si="62">IF(C1222="","",B1222)</f>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2" t="str">
        <f t="shared" si="62"/>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2" t="str">
        <f t="shared" si="62"/>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2" t="str">
        <f t="shared" si="62"/>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2" t="str">
        <f t="shared" si="62"/>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2" t="str">
        <f t="shared" si="62"/>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2" t="str">
        <f t="shared" si="62"/>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2" t="str">
        <f t="shared" si="62"/>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2" t="str">
        <f t="shared" si="62"/>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2" t="str">
        <f t="shared" si="62"/>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2" t="str">
        <f t="shared" si="62"/>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2" t="str">
        <f t="shared" si="62"/>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2" t="str">
        <f t="shared" si="62"/>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2" t="str">
        <f t="shared" si="62"/>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2" t="str">
        <f t="shared" si="62"/>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2" t="str">
        <f t="shared" si="62"/>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2" t="str">
        <f t="shared" si="62"/>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2" t="str">
        <f t="shared" si="62"/>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2" t="str">
        <f t="shared" si="62"/>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2" t="str">
        <f t="shared" si="62"/>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2" t="str">
        <f t="shared" si="62"/>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2" t="str">
        <f t="shared" si="62"/>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2" t="str">
        <f t="shared" si="62"/>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2" t="str">
        <f t="shared" si="62"/>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2" t="str">
        <f t="shared" si="62"/>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2" t="str">
        <f t="shared" si="62"/>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2" t="str">
        <f t="shared" si="62"/>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2" t="str">
        <f t="shared" si="62"/>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2" t="str">
        <f t="shared" si="62"/>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2" t="str">
        <f t="shared" si="62"/>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2" t="str">
        <f t="shared" si="62"/>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2" t="str">
        <f t="shared" si="62"/>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62"/>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62"/>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62"/>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62"/>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62"/>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si="62"/>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2" t="str">
        <f t="shared" si="62"/>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2" t="str">
        <f t="shared" si="62"/>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2" t="str">
        <f t="shared" si="62"/>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2" t="str">
        <f t="shared" si="62"/>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62"/>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2" t="str">
        <f t="shared" si="62"/>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2" t="str">
        <f t="shared" si="62"/>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2" t="str">
        <f t="shared" si="62"/>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2" t="str">
        <f t="shared" si="62"/>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2" t="str">
        <f t="shared" si="62"/>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2" t="str">
        <f t="shared" si="62"/>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2" t="str">
        <f t="shared" si="62"/>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2" t="str">
        <f t="shared" ref="AB1286:AB1349" si="65">IF(C1286="","",B1286)</f>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2" t="str">
        <f t="shared" si="65"/>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2" t="str">
        <f t="shared" si="65"/>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2" t="str">
        <f t="shared" si="65"/>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2" t="str">
        <f t="shared" si="65"/>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2" t="str">
        <f t="shared" si="65"/>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2" t="str">
        <f t="shared" si="65"/>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2" t="str">
        <f t="shared" si="65"/>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2" t="str">
        <f t="shared" si="65"/>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2" t="str">
        <f t="shared" si="65"/>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2" t="str">
        <f t="shared" si="65"/>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2" t="str">
        <f t="shared" si="65"/>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2" t="str">
        <f t="shared" si="65"/>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2" t="str">
        <f t="shared" si="65"/>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2" t="str">
        <f t="shared" si="65"/>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2" t="str">
        <f t="shared" si="65"/>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2" t="str">
        <f t="shared" si="65"/>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2" t="str">
        <f t="shared" si="65"/>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2" t="str">
        <f t="shared" si="65"/>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2" t="str">
        <f t="shared" si="65"/>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2" t="str">
        <f t="shared" si="65"/>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2" t="str">
        <f t="shared" si="65"/>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2" t="str">
        <f t="shared" si="65"/>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2" t="str">
        <f t="shared" si="65"/>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2" t="str">
        <f t="shared" si="65"/>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2" t="str">
        <f t="shared" si="65"/>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2" t="str">
        <f t="shared" si="65"/>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2" t="str">
        <f t="shared" si="65"/>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2" t="str">
        <f t="shared" si="65"/>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2" t="str">
        <f t="shared" si="65"/>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2" t="str">
        <f t="shared" si="65"/>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2" t="str">
        <f t="shared" si="65"/>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5"/>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5"/>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5"/>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5"/>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5"/>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si="65"/>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2" t="str">
        <f t="shared" si="65"/>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2" t="str">
        <f t="shared" si="65"/>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2" t="str">
        <f t="shared" si="65"/>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2" t="str">
        <f t="shared" si="65"/>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5"/>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2" t="str">
        <f t="shared" si="65"/>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2" t="str">
        <f t="shared" si="65"/>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2" t="str">
        <f t="shared" si="65"/>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2" t="str">
        <f t="shared" si="65"/>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2" t="str">
        <f t="shared" si="65"/>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2" t="str">
        <f t="shared" si="65"/>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2" t="str">
        <f t="shared" si="65"/>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2" t="str">
        <f t="shared" ref="AB1350:AB1413" si="68">IF(C1350="","",B1350)</f>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2" t="str">
        <f t="shared" si="68"/>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2" t="str">
        <f t="shared" si="68"/>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2" t="str">
        <f t="shared" si="68"/>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2" t="str">
        <f t="shared" si="68"/>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2" t="str">
        <f t="shared" si="68"/>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2" t="str">
        <f t="shared" si="68"/>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2" t="str">
        <f t="shared" si="68"/>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2" t="str">
        <f t="shared" si="68"/>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2" t="str">
        <f t="shared" si="68"/>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2" t="str">
        <f t="shared" si="68"/>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2" t="str">
        <f t="shared" si="68"/>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2" t="str">
        <f t="shared" si="68"/>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2" t="str">
        <f t="shared" si="68"/>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2" t="str">
        <f t="shared" si="68"/>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2" t="str">
        <f t="shared" si="68"/>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2" t="str">
        <f t="shared" si="68"/>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2" t="str">
        <f t="shared" si="68"/>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2" t="str">
        <f t="shared" si="68"/>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2" t="str">
        <f t="shared" si="68"/>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2" t="str">
        <f t="shared" si="68"/>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2" t="str">
        <f t="shared" si="68"/>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2" t="str">
        <f t="shared" si="68"/>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2" t="str">
        <f t="shared" si="68"/>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2" t="str">
        <f t="shared" si="68"/>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2" t="str">
        <f t="shared" si="68"/>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2" t="str">
        <f t="shared" si="68"/>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2" t="str">
        <f t="shared" si="68"/>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2" t="str">
        <f t="shared" si="68"/>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2" t="str">
        <f t="shared" si="68"/>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2" t="str">
        <f t="shared" si="68"/>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2" t="str">
        <f t="shared" si="68"/>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8"/>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8"/>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8"/>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8"/>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8"/>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si="68"/>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2" t="str">
        <f t="shared" si="68"/>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2" t="str">
        <f t="shared" si="68"/>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2" t="str">
        <f t="shared" si="68"/>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2" t="str">
        <f t="shared" si="68"/>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8"/>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2" t="str">
        <f t="shared" si="68"/>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2" t="str">
        <f t="shared" si="68"/>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2" t="str">
        <f t="shared" si="68"/>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2" t="str">
        <f t="shared" si="68"/>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2" t="str">
        <f t="shared" si="68"/>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2" t="str">
        <f t="shared" si="68"/>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2" t="str">
        <f t="shared" si="68"/>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2" t="str">
        <f t="shared" ref="AB1414:AB1477" si="71">IF(C1414="","",B1414)</f>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2" t="str">
        <f t="shared" si="71"/>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2" t="str">
        <f t="shared" si="71"/>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2" t="str">
        <f t="shared" si="71"/>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2" t="str">
        <f t="shared" si="71"/>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2" t="str">
        <f t="shared" si="71"/>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2" t="str">
        <f t="shared" si="71"/>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2" t="str">
        <f t="shared" si="71"/>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2" t="str">
        <f t="shared" si="71"/>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2" t="str">
        <f t="shared" si="71"/>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2" t="str">
        <f t="shared" si="71"/>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2" t="str">
        <f t="shared" si="71"/>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2" t="str">
        <f t="shared" si="71"/>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2" t="str">
        <f t="shared" si="71"/>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2" t="str">
        <f t="shared" si="71"/>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2" t="str">
        <f t="shared" si="71"/>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2" t="str">
        <f t="shared" si="71"/>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2" t="str">
        <f t="shared" si="71"/>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2" t="str">
        <f t="shared" si="71"/>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2" t="str">
        <f t="shared" si="71"/>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2" t="str">
        <f t="shared" si="71"/>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2" t="str">
        <f t="shared" si="71"/>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2" t="str">
        <f t="shared" si="71"/>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2" t="str">
        <f t="shared" si="71"/>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2" t="str">
        <f t="shared" si="71"/>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2" t="str">
        <f t="shared" si="71"/>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2" t="str">
        <f t="shared" si="71"/>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2" t="str">
        <f t="shared" si="71"/>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2" t="str">
        <f t="shared" si="71"/>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2" t="str">
        <f t="shared" si="71"/>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2" t="str">
        <f t="shared" si="71"/>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2" t="str">
        <f t="shared" si="71"/>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71"/>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71"/>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71"/>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71"/>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71"/>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si="71"/>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2" t="str">
        <f t="shared" si="71"/>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2" t="str">
        <f t="shared" si="71"/>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2" t="str">
        <f t="shared" si="71"/>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2" t="str">
        <f t="shared" si="71"/>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71"/>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2" t="str">
        <f t="shared" si="71"/>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2" t="str">
        <f t="shared" si="71"/>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2" t="str">
        <f t="shared" si="71"/>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2" t="str">
        <f t="shared" si="71"/>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2" t="str">
        <f t="shared" si="71"/>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2" t="str">
        <f t="shared" si="71"/>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2" t="str">
        <f t="shared" si="71"/>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2" t="str">
        <f t="shared" ref="AB1478:AB1541" si="74">IF(C1478="","",B1478)</f>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2" t="str">
        <f t="shared" si="74"/>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2" t="str">
        <f t="shared" si="74"/>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2" t="str">
        <f t="shared" si="74"/>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2" t="str">
        <f t="shared" si="74"/>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2" t="str">
        <f t="shared" si="74"/>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2" t="str">
        <f t="shared" si="74"/>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2" t="str">
        <f t="shared" si="74"/>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2" t="str">
        <f t="shared" si="74"/>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2" t="str">
        <f t="shared" si="74"/>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2" t="str">
        <f t="shared" si="74"/>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2" t="str">
        <f t="shared" si="74"/>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2" t="str">
        <f t="shared" si="74"/>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2" t="str">
        <f t="shared" si="74"/>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2" t="str">
        <f t="shared" si="74"/>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2" t="str">
        <f t="shared" si="74"/>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2" t="str">
        <f t="shared" si="74"/>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2" t="str">
        <f t="shared" si="74"/>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2" t="str">
        <f t="shared" si="74"/>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2" t="str">
        <f t="shared" si="74"/>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2" t="str">
        <f t="shared" si="74"/>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2" t="str">
        <f t="shared" si="74"/>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2" t="str">
        <f t="shared" si="74"/>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2" t="str">
        <f t="shared" si="74"/>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2" t="str">
        <f t="shared" si="74"/>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2" t="str">
        <f t="shared" si="74"/>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2" t="str">
        <f t="shared" si="74"/>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2" t="str">
        <f t="shared" si="74"/>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2" t="str">
        <f t="shared" si="74"/>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2" t="str">
        <f t="shared" si="74"/>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2" t="str">
        <f t="shared" si="74"/>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2" t="str">
        <f t="shared" si="74"/>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4"/>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4"/>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4"/>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4"/>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4"/>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si="74"/>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2" t="str">
        <f t="shared" si="74"/>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2" t="str">
        <f t="shared" si="74"/>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2" t="str">
        <f t="shared" si="74"/>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2" t="str">
        <f t="shared" si="74"/>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4"/>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2" t="str">
        <f t="shared" si="74"/>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2" t="str">
        <f t="shared" si="74"/>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2" t="str">
        <f t="shared" si="74"/>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2" t="str">
        <f t="shared" si="74"/>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2" t="str">
        <f t="shared" si="74"/>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2" t="str">
        <f t="shared" si="74"/>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2" t="str">
        <f t="shared" si="74"/>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2" t="str">
        <f t="shared" ref="AB1542:AB1605" si="77">IF(C1542="","",B1542)</f>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2" t="str">
        <f t="shared" si="77"/>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2" t="str">
        <f t="shared" si="77"/>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2" t="str">
        <f t="shared" si="77"/>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2" t="str">
        <f t="shared" si="77"/>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2" t="str">
        <f t="shared" si="77"/>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2" t="str">
        <f t="shared" si="77"/>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2" t="str">
        <f t="shared" si="77"/>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2" t="str">
        <f t="shared" si="77"/>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2" t="str">
        <f t="shared" si="77"/>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2" t="str">
        <f t="shared" si="77"/>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2" t="str">
        <f t="shared" si="77"/>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2" t="str">
        <f t="shared" si="77"/>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2" t="str">
        <f t="shared" si="77"/>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2" t="str">
        <f t="shared" si="77"/>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2" t="str">
        <f t="shared" si="77"/>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2" t="str">
        <f t="shared" si="77"/>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2" t="str">
        <f t="shared" si="77"/>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2" t="str">
        <f t="shared" si="77"/>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2" t="str">
        <f t="shared" si="77"/>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2" t="str">
        <f t="shared" si="77"/>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2" t="str">
        <f t="shared" si="77"/>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2" t="str">
        <f t="shared" si="77"/>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2" t="str">
        <f t="shared" si="77"/>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2" t="str">
        <f t="shared" si="77"/>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2" t="str">
        <f t="shared" si="77"/>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2" t="str">
        <f t="shared" si="77"/>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2" t="str">
        <f t="shared" si="77"/>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2" t="str">
        <f t="shared" si="77"/>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2" t="str">
        <f t="shared" si="77"/>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2" t="str">
        <f t="shared" si="77"/>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2" t="str">
        <f t="shared" si="77"/>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7"/>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7"/>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7"/>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7"/>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7"/>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si="77"/>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2" t="str">
        <f t="shared" si="77"/>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2" t="str">
        <f t="shared" si="77"/>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2" t="str">
        <f t="shared" si="77"/>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2" t="str">
        <f t="shared" si="77"/>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7"/>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2" t="str">
        <f t="shared" si="77"/>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2" t="str">
        <f t="shared" si="77"/>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2" t="str">
        <f t="shared" si="77"/>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2" t="str">
        <f t="shared" si="77"/>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2" t="str">
        <f t="shared" si="77"/>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2" t="str">
        <f t="shared" si="77"/>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2" t="str">
        <f t="shared" si="77"/>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2" t="str">
        <f t="shared" ref="AB1606:AB1669" si="80">IF(C1606="","",B1606)</f>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2" t="str">
        <f t="shared" si="80"/>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2" t="str">
        <f t="shared" si="80"/>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2" t="str">
        <f t="shared" si="80"/>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2" t="str">
        <f t="shared" si="80"/>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2" t="str">
        <f t="shared" si="80"/>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2" t="str">
        <f t="shared" si="80"/>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2" t="str">
        <f t="shared" si="80"/>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2" t="str">
        <f t="shared" si="80"/>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2" t="str">
        <f t="shared" si="80"/>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2" t="str">
        <f t="shared" si="80"/>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2" t="str">
        <f t="shared" si="80"/>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2" t="str">
        <f t="shared" si="80"/>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2" t="str">
        <f t="shared" si="80"/>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2" t="str">
        <f t="shared" si="80"/>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2" t="str">
        <f t="shared" si="80"/>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2" t="str">
        <f t="shared" si="80"/>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2" t="str">
        <f t="shared" si="80"/>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2" t="str">
        <f t="shared" si="80"/>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2" t="str">
        <f t="shared" si="80"/>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2" t="str">
        <f t="shared" si="80"/>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2" t="str">
        <f t="shared" si="80"/>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2" t="str">
        <f t="shared" si="80"/>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2" t="str">
        <f t="shared" si="80"/>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2" t="str">
        <f t="shared" si="80"/>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2" t="str">
        <f t="shared" si="80"/>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2" t="str">
        <f t="shared" si="80"/>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2" t="str">
        <f t="shared" si="80"/>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2" t="str">
        <f t="shared" si="80"/>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2" t="str">
        <f t="shared" si="80"/>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2" t="str">
        <f t="shared" si="80"/>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2" t="str">
        <f t="shared" si="80"/>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80"/>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80"/>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80"/>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80"/>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80"/>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si="80"/>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2" t="str">
        <f t="shared" si="80"/>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2" t="str">
        <f t="shared" si="80"/>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2" t="str">
        <f t="shared" si="80"/>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2" t="str">
        <f t="shared" si="80"/>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80"/>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2" t="str">
        <f t="shared" si="80"/>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2" t="str">
        <f t="shared" si="80"/>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2" t="str">
        <f t="shared" si="80"/>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2" t="str">
        <f t="shared" si="80"/>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2" t="str">
        <f t="shared" si="80"/>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2" t="str">
        <f t="shared" si="80"/>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2" t="str">
        <f t="shared" si="80"/>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2" t="str">
        <f t="shared" ref="AB1670:AB1733" si="83">IF(C1670="","",B1670)</f>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2" t="str">
        <f t="shared" si="83"/>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2" t="str">
        <f t="shared" si="83"/>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2" t="str">
        <f t="shared" si="83"/>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2" t="str">
        <f t="shared" si="83"/>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2" t="str">
        <f t="shared" si="83"/>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2" t="str">
        <f t="shared" si="83"/>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2" t="str">
        <f t="shared" si="83"/>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2" t="str">
        <f t="shared" si="83"/>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2" t="str">
        <f t="shared" si="83"/>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2" t="str">
        <f t="shared" si="83"/>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2" t="str">
        <f t="shared" si="83"/>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2" t="str">
        <f t="shared" si="83"/>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2" t="str">
        <f t="shared" si="83"/>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2" t="str">
        <f t="shared" si="83"/>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2" t="str">
        <f t="shared" si="83"/>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2" t="str">
        <f t="shared" si="83"/>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2" t="str">
        <f t="shared" si="83"/>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2" t="str">
        <f t="shared" si="83"/>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2" t="str">
        <f t="shared" si="83"/>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2" t="str">
        <f t="shared" si="83"/>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2" t="str">
        <f t="shared" si="83"/>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2" t="str">
        <f t="shared" si="83"/>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2" t="str">
        <f t="shared" si="83"/>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2" t="str">
        <f t="shared" si="83"/>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2" t="str">
        <f t="shared" si="83"/>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2" t="str">
        <f t="shared" si="83"/>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2" t="str">
        <f t="shared" si="83"/>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2" t="str">
        <f t="shared" si="83"/>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2" t="str">
        <f t="shared" si="83"/>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2" t="str">
        <f t="shared" si="83"/>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2" t="str">
        <f t="shared" si="83"/>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3"/>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3"/>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3"/>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3"/>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3"/>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si="83"/>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2" t="str">
        <f t="shared" si="83"/>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2" t="str">
        <f t="shared" si="83"/>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2" t="str">
        <f t="shared" si="83"/>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2" t="str">
        <f t="shared" si="83"/>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3"/>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2" t="str">
        <f t="shared" si="83"/>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2" t="str">
        <f t="shared" si="83"/>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2" t="str">
        <f t="shared" si="83"/>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2" t="str">
        <f t="shared" si="83"/>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2" t="str">
        <f t="shared" si="83"/>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2" t="str">
        <f t="shared" si="83"/>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2" t="str">
        <f t="shared" si="83"/>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2" t="str">
        <f t="shared" ref="AB1734:AB1797" si="86">IF(C1734="","",B1734)</f>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2" t="str">
        <f t="shared" si="86"/>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2" t="str">
        <f t="shared" si="86"/>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2" t="str">
        <f t="shared" si="86"/>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2" t="str">
        <f t="shared" si="86"/>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2" t="str">
        <f t="shared" si="86"/>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2" t="str">
        <f t="shared" si="86"/>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2" t="str">
        <f t="shared" si="86"/>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2" t="str">
        <f t="shared" si="86"/>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2" t="str">
        <f t="shared" si="86"/>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2" t="str">
        <f t="shared" si="86"/>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2" t="str">
        <f t="shared" si="86"/>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2" t="str">
        <f t="shared" si="86"/>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2" t="str">
        <f t="shared" si="86"/>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2" t="str">
        <f t="shared" si="86"/>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2" t="str">
        <f t="shared" si="86"/>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2" t="str">
        <f t="shared" si="86"/>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2" t="str">
        <f t="shared" si="86"/>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2" t="str">
        <f t="shared" si="86"/>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2" t="str">
        <f t="shared" si="86"/>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2" t="str">
        <f t="shared" si="86"/>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2" t="str">
        <f t="shared" si="86"/>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2" t="str">
        <f t="shared" si="86"/>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2" t="str">
        <f t="shared" si="86"/>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2" t="str">
        <f t="shared" si="86"/>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2" t="str">
        <f t="shared" si="86"/>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2" t="str">
        <f t="shared" si="86"/>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2" t="str">
        <f t="shared" si="86"/>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2" t="str">
        <f t="shared" si="86"/>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2" t="str">
        <f t="shared" si="86"/>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2" t="str">
        <f t="shared" si="86"/>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2" t="str">
        <f t="shared" si="86"/>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6"/>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6"/>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6"/>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6"/>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6"/>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si="86"/>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2" t="str">
        <f t="shared" si="86"/>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2" t="str">
        <f t="shared" si="86"/>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2" t="str">
        <f t="shared" si="86"/>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2" t="str">
        <f t="shared" si="86"/>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6"/>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2" t="str">
        <f t="shared" si="86"/>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2" t="str">
        <f t="shared" si="86"/>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2" t="str">
        <f t="shared" si="86"/>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2" t="str">
        <f t="shared" si="86"/>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2" t="str">
        <f t="shared" si="86"/>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2" t="str">
        <f t="shared" si="86"/>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2" t="str">
        <f t="shared" si="86"/>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2" t="str">
        <f t="shared" ref="AB1798:AB1861" si="89">IF(C1798="","",B1798)</f>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2" t="str">
        <f t="shared" si="89"/>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2" t="str">
        <f t="shared" si="89"/>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2" t="str">
        <f t="shared" si="89"/>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2" t="str">
        <f t="shared" si="89"/>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2" t="str">
        <f t="shared" si="89"/>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2" t="str">
        <f t="shared" si="89"/>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2" t="str">
        <f t="shared" si="89"/>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2" t="str">
        <f t="shared" si="89"/>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2" t="str">
        <f t="shared" si="89"/>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2" t="str">
        <f t="shared" si="89"/>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2" t="str">
        <f t="shared" si="89"/>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2" t="str">
        <f t="shared" si="89"/>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2" t="str">
        <f t="shared" si="89"/>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2" t="str">
        <f t="shared" si="89"/>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2" t="str">
        <f t="shared" si="89"/>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2" t="str">
        <f t="shared" si="89"/>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2" t="str">
        <f t="shared" si="89"/>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2" t="str">
        <f t="shared" si="89"/>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2" t="str">
        <f t="shared" si="89"/>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2" t="str">
        <f t="shared" si="89"/>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2" t="str">
        <f t="shared" si="89"/>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2" t="str">
        <f t="shared" si="89"/>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2" t="str">
        <f t="shared" si="89"/>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2" t="str">
        <f t="shared" si="89"/>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2" t="str">
        <f t="shared" si="89"/>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2" t="str">
        <f t="shared" si="89"/>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2" t="str">
        <f t="shared" si="89"/>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2" t="str">
        <f t="shared" si="89"/>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2" t="str">
        <f t="shared" si="89"/>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2" t="str">
        <f t="shared" si="89"/>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2" t="str">
        <f t="shared" si="89"/>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9"/>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9"/>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9"/>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9"/>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9"/>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si="89"/>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2" t="str">
        <f t="shared" si="89"/>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2" t="str">
        <f t="shared" si="89"/>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2" t="str">
        <f t="shared" si="89"/>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2" t="str">
        <f t="shared" si="89"/>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9"/>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2" t="str">
        <f t="shared" si="89"/>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2" t="str">
        <f t="shared" si="89"/>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2" t="str">
        <f t="shared" si="89"/>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2" t="str">
        <f t="shared" si="89"/>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2" t="str">
        <f t="shared" si="89"/>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2" t="str">
        <f t="shared" si="89"/>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2" t="str">
        <f t="shared" si="89"/>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2" t="str">
        <f t="shared" ref="AB1862:AB1925" si="92">IF(C1862="","",B1862)</f>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2" t="str">
        <f t="shared" si="92"/>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2" t="str">
        <f t="shared" si="92"/>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2" t="str">
        <f t="shared" si="92"/>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2" t="str">
        <f t="shared" si="92"/>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2" t="str">
        <f t="shared" si="92"/>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2" t="str">
        <f t="shared" si="92"/>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2" t="str">
        <f t="shared" si="92"/>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2" t="str">
        <f t="shared" si="92"/>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2" t="str">
        <f t="shared" si="92"/>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2" t="str">
        <f t="shared" si="92"/>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2" t="str">
        <f t="shared" si="92"/>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2" t="str">
        <f t="shared" si="92"/>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2" t="str">
        <f t="shared" si="92"/>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2" t="str">
        <f t="shared" si="92"/>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2" t="str">
        <f t="shared" si="92"/>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2" t="str">
        <f t="shared" si="92"/>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2" t="str">
        <f t="shared" si="92"/>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2" t="str">
        <f t="shared" si="92"/>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2" t="str">
        <f t="shared" si="92"/>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2" t="str">
        <f t="shared" si="92"/>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2" t="str">
        <f t="shared" si="92"/>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2" t="str">
        <f t="shared" si="92"/>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2" t="str">
        <f t="shared" si="92"/>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2" t="str">
        <f t="shared" si="92"/>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2" t="str">
        <f t="shared" si="92"/>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2" t="str">
        <f t="shared" si="92"/>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2" t="str">
        <f t="shared" si="92"/>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2" t="str">
        <f t="shared" si="92"/>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2" t="str">
        <f t="shared" si="92"/>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2" t="str">
        <f t="shared" si="92"/>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2" t="str">
        <f t="shared" si="92"/>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92"/>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92"/>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92"/>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92"/>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92"/>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si="92"/>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2" t="str">
        <f t="shared" si="92"/>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2" t="str">
        <f t="shared" si="92"/>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2" t="str">
        <f t="shared" si="92"/>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2" t="str">
        <f t="shared" si="92"/>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92"/>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2" t="str">
        <f t="shared" si="92"/>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2" t="str">
        <f t="shared" si="92"/>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2" t="str">
        <f t="shared" si="92"/>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2" t="str">
        <f t="shared" si="92"/>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2" t="str">
        <f t="shared" si="92"/>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2" t="str">
        <f t="shared" si="92"/>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2" t="str">
        <f t="shared" si="92"/>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2" t="str">
        <f t="shared" ref="AB1926:AB1989" si="95">IF(C1926="","",B1926)</f>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2" t="str">
        <f t="shared" si="95"/>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2" t="str">
        <f t="shared" si="95"/>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2" t="str">
        <f t="shared" si="95"/>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2" t="str">
        <f t="shared" si="95"/>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2" t="str">
        <f t="shared" si="95"/>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2" t="str">
        <f t="shared" si="95"/>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2" t="str">
        <f t="shared" si="95"/>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2" t="str">
        <f t="shared" si="95"/>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2" t="str">
        <f t="shared" si="95"/>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2" t="str">
        <f t="shared" si="95"/>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2" t="str">
        <f t="shared" si="95"/>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2" t="str">
        <f t="shared" si="95"/>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2" t="str">
        <f t="shared" si="95"/>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2" t="str">
        <f t="shared" si="95"/>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2" t="str">
        <f t="shared" si="95"/>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2" t="str">
        <f t="shared" si="95"/>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2" t="str">
        <f t="shared" si="95"/>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2" t="str">
        <f t="shared" si="95"/>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2" t="str">
        <f t="shared" si="95"/>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2" t="str">
        <f t="shared" si="95"/>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2" t="str">
        <f t="shared" si="95"/>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2" t="str">
        <f t="shared" si="95"/>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2" t="str">
        <f t="shared" si="95"/>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2" t="str">
        <f t="shared" si="95"/>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2" t="str">
        <f t="shared" si="95"/>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2" t="str">
        <f t="shared" si="95"/>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2" t="str">
        <f t="shared" si="95"/>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2" t="str">
        <f t="shared" si="95"/>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2" t="str">
        <f t="shared" si="95"/>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2" t="str">
        <f t="shared" si="95"/>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2" t="str">
        <f t="shared" si="95"/>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5"/>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5"/>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5"/>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5"/>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5"/>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si="95"/>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2" t="str">
        <f t="shared" si="95"/>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2" t="str">
        <f t="shared" si="95"/>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2" t="str">
        <f t="shared" si="95"/>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2" t="str">
        <f t="shared" si="95"/>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5"/>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2" t="str">
        <f t="shared" si="95"/>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2" t="str">
        <f t="shared" si="95"/>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2" t="str">
        <f t="shared" si="95"/>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2" t="str">
        <f t="shared" si="95"/>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2" t="str">
        <f t="shared" si="95"/>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2" t="str">
        <f t="shared" si="95"/>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2" t="str">
        <f t="shared" si="95"/>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2" t="str">
        <f t="shared" ref="AB1990:AB2053" si="98">IF(C1990="","",B1990)</f>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2" t="str">
        <f t="shared" si="98"/>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2" t="str">
        <f t="shared" si="98"/>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2" t="str">
        <f t="shared" si="98"/>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2" t="str">
        <f t="shared" si="98"/>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2" t="str">
        <f t="shared" si="98"/>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2" t="str">
        <f t="shared" si="98"/>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2" t="str">
        <f t="shared" si="98"/>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2" t="str">
        <f t="shared" si="98"/>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2" t="str">
        <f t="shared" si="98"/>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2" t="str">
        <f t="shared" si="98"/>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2" t="str">
        <f t="shared" si="98"/>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2" t="str">
        <f t="shared" si="98"/>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2" t="str">
        <f t="shared" si="98"/>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2" t="str">
        <f t="shared" si="98"/>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2" t="str">
        <f t="shared" si="98"/>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2" t="str">
        <f t="shared" si="98"/>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2" t="str">
        <f t="shared" si="98"/>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2" t="str">
        <f t="shared" si="98"/>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2" t="str">
        <f t="shared" si="98"/>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2" t="str">
        <f t="shared" si="98"/>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2" t="str">
        <f t="shared" si="98"/>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2" t="str">
        <f t="shared" si="98"/>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2" t="str">
        <f t="shared" si="98"/>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2" t="str">
        <f t="shared" si="98"/>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2" t="str">
        <f t="shared" si="98"/>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2" t="str">
        <f t="shared" si="98"/>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2" t="str">
        <f t="shared" si="98"/>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2" t="str">
        <f t="shared" si="98"/>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2" t="str">
        <f t="shared" si="98"/>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2" t="str">
        <f t="shared" si="98"/>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2" t="str">
        <f t="shared" si="98"/>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8"/>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8"/>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8"/>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8"/>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8"/>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si="98"/>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2" t="str">
        <f t="shared" si="98"/>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2" t="str">
        <f t="shared" si="98"/>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2" t="str">
        <f t="shared" si="98"/>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2" t="str">
        <f t="shared" si="98"/>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8"/>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2" t="str">
        <f t="shared" si="98"/>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2" t="str">
        <f t="shared" si="98"/>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2" t="str">
        <f t="shared" si="98"/>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2" t="str">
        <f t="shared" si="98"/>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2" t="str">
        <f t="shared" si="98"/>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2" t="str">
        <f t="shared" si="98"/>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2" t="str">
        <f t="shared" si="98"/>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2" t="str">
        <f t="shared" ref="AB2054:AB2117" si="101">IF(C2054="","",B2054)</f>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2" t="str">
        <f t="shared" si="101"/>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2" t="str">
        <f t="shared" si="101"/>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2" t="str">
        <f t="shared" si="101"/>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2" t="str">
        <f t="shared" si="101"/>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2" t="str">
        <f t="shared" si="101"/>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2" t="str">
        <f t="shared" si="101"/>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2" t="str">
        <f t="shared" si="101"/>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2" t="str">
        <f t="shared" si="101"/>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2" t="str">
        <f t="shared" si="101"/>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2" t="str">
        <f t="shared" si="101"/>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2" t="str">
        <f t="shared" si="101"/>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2" t="str">
        <f t="shared" si="101"/>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2" t="str">
        <f t="shared" si="101"/>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2" t="str">
        <f t="shared" si="101"/>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2" t="str">
        <f t="shared" si="101"/>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2" t="str">
        <f t="shared" si="101"/>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2" t="str">
        <f t="shared" si="101"/>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2" t="str">
        <f t="shared" si="101"/>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2" t="str">
        <f t="shared" si="101"/>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2" t="str">
        <f t="shared" si="101"/>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2" t="str">
        <f t="shared" si="101"/>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2" t="str">
        <f t="shared" si="101"/>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2" t="str">
        <f t="shared" si="101"/>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2" t="str">
        <f t="shared" si="101"/>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2" t="str">
        <f t="shared" si="101"/>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2" t="str">
        <f t="shared" si="101"/>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2" t="str">
        <f t="shared" si="101"/>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2" t="str">
        <f t="shared" si="101"/>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2" t="str">
        <f t="shared" si="101"/>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2" t="str">
        <f t="shared" si="101"/>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2" t="str">
        <f t="shared" si="101"/>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101"/>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101"/>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101"/>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101"/>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101"/>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si="101"/>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2" t="str">
        <f t="shared" si="101"/>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2" t="str">
        <f t="shared" si="101"/>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2" t="str">
        <f t="shared" si="101"/>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2" t="str">
        <f t="shared" si="101"/>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101"/>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2" t="str">
        <f t="shared" si="101"/>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2" t="str">
        <f t="shared" si="101"/>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2" t="str">
        <f t="shared" si="101"/>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2" t="str">
        <f t="shared" si="101"/>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2" t="str">
        <f t="shared" si="101"/>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2" t="str">
        <f t="shared" si="101"/>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2" t="str">
        <f t="shared" si="101"/>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2" t="str">
        <f t="shared" ref="AB2118:AB2181" si="104">IF(C2118="","",B2118)</f>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2" t="str">
        <f t="shared" si="104"/>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2" t="str">
        <f t="shared" si="104"/>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2" t="str">
        <f t="shared" si="104"/>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2" t="str">
        <f t="shared" si="104"/>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2" t="str">
        <f t="shared" si="104"/>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2" t="str">
        <f t="shared" si="104"/>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2" t="str">
        <f t="shared" si="104"/>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2" t="str">
        <f t="shared" si="104"/>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2" t="str">
        <f t="shared" si="104"/>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2" t="str">
        <f t="shared" si="104"/>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2" t="str">
        <f t="shared" si="104"/>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2" t="str">
        <f t="shared" si="104"/>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2" t="str">
        <f t="shared" si="104"/>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2" t="str">
        <f t="shared" si="104"/>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2" t="str">
        <f t="shared" si="104"/>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2" t="str">
        <f t="shared" si="104"/>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2" t="str">
        <f t="shared" si="104"/>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2" t="str">
        <f t="shared" si="104"/>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2" t="str">
        <f t="shared" si="104"/>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2" t="str">
        <f t="shared" si="104"/>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2" t="str">
        <f t="shared" si="104"/>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2" t="str">
        <f t="shared" si="104"/>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2" t="str">
        <f t="shared" si="104"/>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2" t="str">
        <f t="shared" si="104"/>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2" t="str">
        <f t="shared" si="104"/>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2" t="str">
        <f t="shared" si="104"/>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2" t="str">
        <f t="shared" si="104"/>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2" t="str">
        <f t="shared" si="104"/>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2" t="str">
        <f t="shared" si="104"/>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2" t="str">
        <f t="shared" si="104"/>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2" t="str">
        <f t="shared" si="104"/>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4"/>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4"/>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4"/>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4"/>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4"/>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si="104"/>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2" t="str">
        <f t="shared" si="104"/>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2" t="str">
        <f t="shared" si="104"/>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2" t="str">
        <f t="shared" si="104"/>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2" t="str">
        <f t="shared" si="104"/>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4"/>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2" t="str">
        <f t="shared" si="104"/>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2" t="str">
        <f t="shared" si="104"/>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2" t="str">
        <f t="shared" si="104"/>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2" t="str">
        <f t="shared" si="104"/>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2" t="str">
        <f t="shared" si="104"/>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2" t="str">
        <f t="shared" si="104"/>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2" t="str">
        <f t="shared" si="104"/>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2" t="str">
        <f t="shared" ref="AB2182:AB2245" si="107">IF(C2182="","",B2182)</f>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2" t="str">
        <f t="shared" si="107"/>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2" t="str">
        <f t="shared" si="107"/>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2" t="str">
        <f t="shared" si="107"/>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2" t="str">
        <f t="shared" si="107"/>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2" t="str">
        <f t="shared" si="107"/>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2" t="str">
        <f t="shared" si="107"/>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2" t="str">
        <f t="shared" si="107"/>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2" t="str">
        <f t="shared" si="107"/>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2" t="str">
        <f t="shared" si="107"/>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2" t="str">
        <f t="shared" si="107"/>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2" t="str">
        <f t="shared" si="107"/>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2" t="str">
        <f t="shared" si="107"/>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2" t="str">
        <f t="shared" si="107"/>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2" t="str">
        <f t="shared" si="107"/>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2" t="str">
        <f t="shared" si="107"/>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2" t="str">
        <f t="shared" si="107"/>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2" t="str">
        <f t="shared" si="107"/>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2" t="str">
        <f t="shared" si="107"/>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2" t="str">
        <f t="shared" si="107"/>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2" t="str">
        <f t="shared" si="107"/>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2" t="str">
        <f t="shared" si="107"/>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2" t="str">
        <f t="shared" si="107"/>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2" t="str">
        <f t="shared" si="107"/>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2" t="str">
        <f t="shared" si="107"/>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2" t="str">
        <f t="shared" si="107"/>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2" t="str">
        <f t="shared" si="107"/>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2" t="str">
        <f t="shared" si="107"/>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2" t="str">
        <f t="shared" si="107"/>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2" t="str">
        <f t="shared" si="107"/>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2" t="str">
        <f t="shared" si="107"/>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2" t="str">
        <f t="shared" si="107"/>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7"/>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7"/>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7"/>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7"/>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7"/>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si="107"/>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2" t="str">
        <f t="shared" si="107"/>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2" t="str">
        <f t="shared" si="107"/>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2" t="str">
        <f t="shared" si="107"/>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2" t="str">
        <f t="shared" si="107"/>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7"/>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2" t="str">
        <f t="shared" si="107"/>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2" t="str">
        <f t="shared" si="107"/>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2" t="str">
        <f t="shared" si="107"/>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2" t="str">
        <f t="shared" si="107"/>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2" t="str">
        <f t="shared" si="107"/>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2" t="str">
        <f t="shared" si="107"/>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2" t="str">
        <f t="shared" si="107"/>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2" t="str">
        <f t="shared" ref="AB2246:AB2309" si="110">IF(C2246="","",B2246)</f>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2" t="str">
        <f t="shared" si="110"/>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2" t="str">
        <f t="shared" si="110"/>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2" t="str">
        <f t="shared" si="110"/>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2" t="str">
        <f t="shared" si="110"/>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2" t="str">
        <f t="shared" si="110"/>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2" t="str">
        <f t="shared" si="110"/>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2" t="str">
        <f t="shared" si="110"/>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2" t="str">
        <f t="shared" si="110"/>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2" t="str">
        <f t="shared" si="110"/>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2" t="str">
        <f t="shared" si="110"/>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2" t="str">
        <f t="shared" si="110"/>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2" t="str">
        <f t="shared" si="110"/>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2" t="str">
        <f t="shared" si="110"/>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2" t="str">
        <f t="shared" si="110"/>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2" t="str">
        <f t="shared" si="110"/>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2" t="str">
        <f t="shared" si="110"/>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2" t="str">
        <f t="shared" si="110"/>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2" t="str">
        <f t="shared" si="110"/>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2" t="str">
        <f t="shared" si="110"/>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2" t="str">
        <f t="shared" si="110"/>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2" t="str">
        <f t="shared" si="110"/>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2" t="str">
        <f t="shared" si="110"/>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2" t="str">
        <f t="shared" si="110"/>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2" t="str">
        <f t="shared" si="110"/>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2" t="str">
        <f t="shared" si="110"/>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2" t="str">
        <f t="shared" si="110"/>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2" t="str">
        <f t="shared" si="110"/>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2" t="str">
        <f t="shared" si="110"/>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2" t="str">
        <f t="shared" si="110"/>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2" t="str">
        <f t="shared" si="110"/>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2" t="str">
        <f t="shared" si="110"/>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10"/>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10"/>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10"/>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10"/>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10"/>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si="110"/>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2" t="str">
        <f t="shared" si="110"/>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2" t="str">
        <f t="shared" si="110"/>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2" t="str">
        <f t="shared" si="110"/>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2" t="str">
        <f t="shared" si="110"/>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10"/>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2" t="str">
        <f t="shared" si="110"/>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2" t="str">
        <f t="shared" si="110"/>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2" t="str">
        <f t="shared" si="110"/>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2" t="str">
        <f t="shared" si="110"/>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2" t="str">
        <f t="shared" si="110"/>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2" t="str">
        <f t="shared" si="110"/>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2" t="str">
        <f t="shared" si="110"/>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2" t="str">
        <f t="shared" ref="AB2310:AB2373" si="113">IF(C2310="","",B2310)</f>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2" t="str">
        <f t="shared" si="113"/>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2" t="str">
        <f t="shared" si="113"/>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2" t="str">
        <f t="shared" si="113"/>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2" t="str">
        <f t="shared" si="113"/>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2" t="str">
        <f t="shared" si="113"/>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2" t="str">
        <f t="shared" si="113"/>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2" t="str">
        <f t="shared" si="113"/>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2" t="str">
        <f t="shared" si="113"/>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2" t="str">
        <f t="shared" si="113"/>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2" t="str">
        <f t="shared" si="113"/>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2" t="str">
        <f t="shared" si="113"/>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2" t="str">
        <f t="shared" si="113"/>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2" t="str">
        <f t="shared" si="113"/>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2" t="str">
        <f t="shared" si="113"/>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2" t="str">
        <f t="shared" si="113"/>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2" t="str">
        <f t="shared" si="113"/>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2" t="str">
        <f t="shared" si="113"/>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2" t="str">
        <f t="shared" si="113"/>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2" t="str">
        <f t="shared" si="113"/>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2" t="str">
        <f t="shared" si="113"/>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2" t="str">
        <f t="shared" si="113"/>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2" t="str">
        <f t="shared" si="113"/>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2" t="str">
        <f t="shared" si="113"/>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2" t="str">
        <f t="shared" si="113"/>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2" t="str">
        <f t="shared" si="113"/>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2" t="str">
        <f t="shared" si="113"/>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2" t="str">
        <f t="shared" si="113"/>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2" t="str">
        <f t="shared" si="113"/>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2" t="str">
        <f t="shared" si="113"/>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2" t="str">
        <f t="shared" si="113"/>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2" t="str">
        <f t="shared" si="113"/>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3"/>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3"/>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3"/>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3"/>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3"/>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si="113"/>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2" t="str">
        <f t="shared" si="113"/>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2" t="str">
        <f t="shared" si="113"/>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2" t="str">
        <f t="shared" si="113"/>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2" t="str">
        <f t="shared" si="113"/>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3"/>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2" t="str">
        <f t="shared" si="113"/>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2" t="str">
        <f t="shared" si="113"/>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2" t="str">
        <f t="shared" si="113"/>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2" t="str">
        <f t="shared" si="113"/>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2" t="str">
        <f t="shared" si="113"/>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2" t="str">
        <f t="shared" si="113"/>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2" t="str">
        <f t="shared" si="113"/>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2" t="str">
        <f t="shared" ref="AB2374:AB2437" si="116">IF(C2374="","",B2374)</f>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2" t="str">
        <f t="shared" si="116"/>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2" t="str">
        <f t="shared" si="116"/>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2" t="str">
        <f t="shared" si="116"/>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2" t="str">
        <f t="shared" si="116"/>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2" t="str">
        <f t="shared" si="116"/>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2" t="str">
        <f t="shared" si="116"/>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2" t="str">
        <f t="shared" si="116"/>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2" t="str">
        <f t="shared" si="116"/>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2" t="str">
        <f t="shared" si="116"/>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2" t="str">
        <f t="shared" si="116"/>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2" t="str">
        <f t="shared" si="116"/>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2" t="str">
        <f t="shared" si="116"/>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2" t="str">
        <f t="shared" si="116"/>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2" t="str">
        <f t="shared" si="116"/>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2" t="str">
        <f t="shared" si="116"/>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2" t="str">
        <f t="shared" si="116"/>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2" t="str">
        <f t="shared" si="116"/>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2" t="str">
        <f t="shared" si="116"/>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2" t="str">
        <f t="shared" si="116"/>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2" t="str">
        <f t="shared" si="116"/>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2" t="str">
        <f t="shared" si="116"/>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2" t="str">
        <f t="shared" si="116"/>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2" t="str">
        <f t="shared" si="116"/>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2" t="str">
        <f t="shared" si="116"/>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2" t="str">
        <f t="shared" si="116"/>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2" t="str">
        <f t="shared" si="116"/>
        <v/>
      </c>
    </row>
    <row r="2401" spans="1:28"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2" t="str">
        <f t="shared" si="116"/>
        <v/>
      </c>
    </row>
    <row r="2402" spans="1:28"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2" t="str">
        <f t="shared" si="116"/>
        <v/>
      </c>
    </row>
    <row r="2403" spans="1:28"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2" t="str">
        <f t="shared" si="116"/>
        <v/>
      </c>
    </row>
    <row r="2404" spans="1:28"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2" t="str">
        <f t="shared" si="116"/>
        <v/>
      </c>
    </row>
    <row r="2405" spans="1:28"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2" t="str">
        <f t="shared" si="116"/>
        <v/>
      </c>
    </row>
    <row r="2406" spans="1:28"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2" t="str">
        <f t="shared" si="116"/>
        <v/>
      </c>
    </row>
    <row r="2407" spans="1:28" s="170" customFormat="1" ht="20.25">
      <c r="A2407" s="155"/>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50"/>
      <c r="L2407" s="150"/>
      <c r="M2407" s="150"/>
      <c r="N2407" s="150"/>
      <c r="O2407" s="150"/>
      <c r="P2407" s="207"/>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2" t="str">
        <f t="shared" si="116"/>
        <v/>
      </c>
    </row>
    <row r="2408" spans="1:28" s="170" customFormat="1" ht="20.25">
      <c r="A2408" s="155"/>
      <c r="B2408" s="302"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07"/>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2" t="str">
        <f t="shared" si="116"/>
        <v/>
      </c>
    </row>
    <row r="2409" spans="1:28" s="170" customFormat="1" ht="20.25">
      <c r="A2409" s="155"/>
      <c r="B2409" s="302"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50"/>
      <c r="L2409" s="150"/>
      <c r="M2409" s="150"/>
      <c r="N2409" s="150"/>
      <c r="O2409" s="150"/>
      <c r="P2409" s="207"/>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2" t="str">
        <f t="shared" si="116"/>
        <v/>
      </c>
    </row>
    <row r="2410" spans="1:28" s="170" customFormat="1" ht="20.25">
      <c r="A2410" s="155"/>
      <c r="B2410" s="302"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50"/>
      <c r="L2410" s="150"/>
      <c r="M2410" s="150"/>
      <c r="N2410" s="150"/>
      <c r="O2410" s="150"/>
      <c r="P2410" s="207"/>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2" t="str">
        <f t="shared" si="116"/>
        <v/>
      </c>
    </row>
    <row r="2411" spans="1:28" s="170" customFormat="1" ht="20.25">
      <c r="A2411" s="155"/>
      <c r="B2411" s="302"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50"/>
      <c r="L2411" s="150"/>
      <c r="M2411" s="150"/>
      <c r="N2411" s="150"/>
      <c r="O2411" s="150"/>
      <c r="P2411" s="207"/>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2" t="str">
        <f t="shared" si="116"/>
        <v/>
      </c>
    </row>
    <row r="2412" spans="1:28" s="170" customFormat="1" ht="20.25">
      <c r="A2412" s="155"/>
      <c r="B2412" s="302"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50"/>
      <c r="L2412" s="150"/>
      <c r="M2412" s="150"/>
      <c r="N2412" s="150"/>
      <c r="O2412" s="150"/>
      <c r="P2412" s="207"/>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2" t="str">
        <f t="shared" si="116"/>
        <v/>
      </c>
    </row>
    <row r="2413" spans="1:28" s="170" customFormat="1" ht="20.25">
      <c r="A2413" s="155"/>
      <c r="B2413" s="302"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50"/>
      <c r="L2413" s="150"/>
      <c r="M2413" s="150"/>
      <c r="N2413" s="150"/>
      <c r="O2413" s="150"/>
      <c r="P2413" s="207"/>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2" t="str">
        <f t="shared" si="116"/>
        <v/>
      </c>
    </row>
    <row r="2414" spans="1:28" s="170" customFormat="1" ht="20.25">
      <c r="A2414" s="155"/>
      <c r="B2414" s="302"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50"/>
      <c r="L2414" s="150"/>
      <c r="M2414" s="150"/>
      <c r="N2414" s="150"/>
      <c r="O2414" s="150"/>
      <c r="P2414" s="207"/>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2" t="str">
        <f t="shared" si="116"/>
        <v/>
      </c>
    </row>
    <row r="2415" spans="1:28" s="170" customFormat="1" ht="20.25">
      <c r="A2415" s="155"/>
      <c r="B2415" s="302"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50"/>
      <c r="L2415" s="150"/>
      <c r="M2415" s="150"/>
      <c r="N2415" s="150"/>
      <c r="O2415" s="150"/>
      <c r="P2415" s="207"/>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2" t="str">
        <f t="shared" si="116"/>
        <v/>
      </c>
    </row>
    <row r="2416" spans="1:28" s="170" customFormat="1" ht="20.25">
      <c r="A2416" s="155"/>
      <c r="B2416" s="302"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50"/>
      <c r="L2416" s="150"/>
      <c r="M2416" s="150"/>
      <c r="N2416" s="150"/>
      <c r="O2416" s="150"/>
      <c r="P2416" s="207"/>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2" t="str">
        <f t="shared" si="116"/>
        <v/>
      </c>
    </row>
    <row r="2417" spans="1:28" s="170" customFormat="1" ht="20.25">
      <c r="A2417" s="155"/>
      <c r="B2417" s="302"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50"/>
      <c r="L2417" s="150"/>
      <c r="M2417" s="150"/>
      <c r="N2417" s="150"/>
      <c r="O2417" s="150"/>
      <c r="P2417" s="207"/>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2" t="str">
        <f t="shared" si="116"/>
        <v/>
      </c>
    </row>
    <row r="2418" spans="1:28" s="170" customFormat="1" ht="20.25">
      <c r="A2418" s="155"/>
      <c r="B2418" s="302"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50"/>
      <c r="L2418" s="150"/>
      <c r="M2418" s="150"/>
      <c r="N2418" s="150"/>
      <c r="O2418" s="150"/>
      <c r="P2418" s="207"/>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2" t="str">
        <f t="shared" si="116"/>
        <v/>
      </c>
    </row>
    <row r="2419" spans="1:28" s="170" customFormat="1" ht="20.25">
      <c r="A2419" s="155"/>
      <c r="B2419" s="302"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50"/>
      <c r="L2419" s="150"/>
      <c r="M2419" s="150"/>
      <c r="N2419" s="150"/>
      <c r="O2419" s="150"/>
      <c r="P2419" s="207"/>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2" t="str">
        <f t="shared" si="116"/>
        <v/>
      </c>
    </row>
    <row r="2420" spans="1:28" s="170" customFormat="1" ht="20.25">
      <c r="A2420" s="155"/>
      <c r="B2420" s="302"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50"/>
      <c r="L2420" s="150"/>
      <c r="M2420" s="150"/>
      <c r="N2420" s="150"/>
      <c r="O2420" s="150"/>
      <c r="P2420" s="207"/>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2" t="str">
        <f t="shared" si="116"/>
        <v/>
      </c>
    </row>
    <row r="2421" spans="1:28" s="170" customFormat="1" ht="20.25">
      <c r="A2421" s="155"/>
      <c r="B2421" s="302"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50"/>
      <c r="L2421" s="150"/>
      <c r="M2421" s="150"/>
      <c r="N2421" s="150"/>
      <c r="O2421" s="150"/>
      <c r="P2421" s="207"/>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2" t="str">
        <f t="shared" si="116"/>
        <v/>
      </c>
    </row>
    <row r="2422" spans="1:28" s="170" customFormat="1" ht="20.25">
      <c r="A2422" s="155"/>
      <c r="B2422" s="302"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50"/>
      <c r="L2422" s="150"/>
      <c r="M2422" s="150"/>
      <c r="N2422" s="150"/>
      <c r="O2422" s="150"/>
      <c r="P2422" s="207"/>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2" t="str">
        <f t="shared" si="116"/>
        <v/>
      </c>
    </row>
    <row r="2423" spans="1:28" s="170" customFormat="1" ht="20.25">
      <c r="A2423" s="155"/>
      <c r="B2423" s="302"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50"/>
      <c r="L2423" s="150"/>
      <c r="M2423" s="150"/>
      <c r="N2423" s="150"/>
      <c r="O2423" s="150"/>
      <c r="P2423" s="207"/>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2" t="str">
        <f t="shared" si="116"/>
        <v/>
      </c>
    </row>
    <row r="2424" spans="1:28" s="170" customFormat="1" ht="20.25">
      <c r="A2424" s="155"/>
      <c r="B2424" s="302"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50"/>
      <c r="L2424" s="150"/>
      <c r="M2424" s="150"/>
      <c r="N2424" s="150"/>
      <c r="O2424" s="150"/>
      <c r="P2424" s="207"/>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2" t="str">
        <f t="shared" si="116"/>
        <v/>
      </c>
    </row>
    <row r="2425" spans="1:28" s="170" customFormat="1" ht="20.25">
      <c r="A2425" s="155"/>
      <c r="B2425" s="302"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50"/>
      <c r="L2425" s="150"/>
      <c r="M2425" s="150"/>
      <c r="N2425" s="150"/>
      <c r="O2425" s="150"/>
      <c r="P2425" s="207"/>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2" t="str">
        <f t="shared" si="116"/>
        <v/>
      </c>
    </row>
    <row r="2426" spans="1:28" s="170" customFormat="1" ht="20.25">
      <c r="A2426" s="155"/>
      <c r="B2426" s="302"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50"/>
      <c r="L2426" s="150"/>
      <c r="M2426" s="150"/>
      <c r="N2426" s="150"/>
      <c r="O2426" s="150"/>
      <c r="P2426" s="207"/>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2" t="str">
        <f t="shared" si="116"/>
        <v/>
      </c>
    </row>
    <row r="2427" spans="1:28" s="170" customFormat="1" ht="20.25">
      <c r="A2427" s="155"/>
      <c r="B2427" s="302"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50"/>
      <c r="L2427" s="150"/>
      <c r="M2427" s="150"/>
      <c r="N2427" s="150"/>
      <c r="O2427" s="150"/>
      <c r="P2427" s="207"/>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2" t="str">
        <f t="shared" si="116"/>
        <v/>
      </c>
    </row>
    <row r="2428" spans="1:28" s="170" customFormat="1" ht="20.25">
      <c r="A2428" s="155"/>
      <c r="B2428" s="302"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50"/>
      <c r="L2428" s="150"/>
      <c r="M2428" s="150"/>
      <c r="N2428" s="150"/>
      <c r="O2428" s="150"/>
      <c r="P2428" s="207"/>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2" t="str">
        <f t="shared" si="116"/>
        <v/>
      </c>
    </row>
    <row r="2429" spans="1:28" s="170" customFormat="1" ht="20.25">
      <c r="A2429" s="155"/>
      <c r="B2429" s="302"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50"/>
      <c r="L2429" s="150"/>
      <c r="M2429" s="150"/>
      <c r="N2429" s="150"/>
      <c r="O2429" s="150"/>
      <c r="P2429" s="207"/>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2" t="str">
        <f t="shared" si="116"/>
        <v/>
      </c>
    </row>
    <row r="2430" spans="1:28" s="170" customFormat="1" ht="20.25">
      <c r="A2430" s="155"/>
      <c r="B2430" s="302"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50"/>
      <c r="L2430" s="150"/>
      <c r="M2430" s="150"/>
      <c r="N2430" s="150"/>
      <c r="O2430" s="150"/>
      <c r="P2430" s="207"/>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2" t="str">
        <f t="shared" si="116"/>
        <v/>
      </c>
    </row>
    <row r="2431" spans="1:28" s="170" customFormat="1" ht="20.25">
      <c r="A2431" s="155"/>
      <c r="B2431" s="302"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50"/>
      <c r="L2431" s="150"/>
      <c r="M2431" s="150"/>
      <c r="N2431" s="150"/>
      <c r="O2431" s="150"/>
      <c r="P2431" s="207"/>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2" t="str">
        <f t="shared" si="116"/>
        <v/>
      </c>
    </row>
    <row r="2432" spans="1:28" s="170" customFormat="1" ht="20.25">
      <c r="A2432" s="155"/>
      <c r="B2432" s="302"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50"/>
      <c r="L2432" s="150"/>
      <c r="M2432" s="150"/>
      <c r="N2432" s="150"/>
      <c r="O2432" s="150"/>
      <c r="P2432" s="207"/>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2" t="str">
        <f t="shared" si="116"/>
        <v/>
      </c>
    </row>
    <row r="2433" spans="1:28" s="170" customFormat="1" ht="20.25">
      <c r="A2433" s="155"/>
      <c r="B2433" s="302"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50"/>
      <c r="L2433" s="150"/>
      <c r="M2433" s="150"/>
      <c r="N2433" s="150"/>
      <c r="O2433" s="150"/>
      <c r="P2433" s="207"/>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2" t="str">
        <f t="shared" si="116"/>
        <v/>
      </c>
    </row>
    <row r="2434" spans="1:28" s="170" customFormat="1" ht="20.25">
      <c r="A2434" s="155"/>
      <c r="B2434" s="302"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50"/>
      <c r="L2434" s="150"/>
      <c r="M2434" s="150"/>
      <c r="N2434" s="150"/>
      <c r="O2434" s="150"/>
      <c r="P2434" s="207"/>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2" t="str">
        <f t="shared" si="116"/>
        <v/>
      </c>
    </row>
    <row r="2435" spans="1:28" s="170" customFormat="1" ht="20.25">
      <c r="A2435" s="155"/>
      <c r="B2435" s="302"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50"/>
      <c r="L2435" s="150"/>
      <c r="M2435" s="150"/>
      <c r="N2435" s="150"/>
      <c r="O2435" s="150"/>
      <c r="P2435" s="207"/>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2" t="str">
        <f t="shared" si="116"/>
        <v/>
      </c>
    </row>
    <row r="2436" spans="1:28" s="170" customFormat="1" ht="20.25">
      <c r="A2436" s="155"/>
      <c r="B2436" s="302"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50"/>
      <c r="L2436" s="150"/>
      <c r="M2436" s="150"/>
      <c r="N2436" s="150"/>
      <c r="O2436" s="150"/>
      <c r="P2436" s="207"/>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2" t="str">
        <f t="shared" si="116"/>
        <v/>
      </c>
    </row>
    <row r="2437" spans="1:28" s="170" customFormat="1" ht="20.25">
      <c r="A2437" s="155"/>
      <c r="B2437" s="302"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50"/>
      <c r="L2437" s="150"/>
      <c r="M2437" s="150"/>
      <c r="N2437" s="150"/>
      <c r="O2437" s="150"/>
      <c r="P2437" s="207"/>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2" t="str">
        <f t="shared" si="116"/>
        <v/>
      </c>
    </row>
    <row r="2438" spans="1:28" s="170" customFormat="1" ht="20.25">
      <c r="A2438" s="155"/>
      <c r="B2438" s="302"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50"/>
      <c r="L2438" s="150"/>
      <c r="M2438" s="150"/>
      <c r="N2438" s="150"/>
      <c r="O2438" s="150"/>
      <c r="P2438" s="207"/>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2" t="str">
        <f t="shared" ref="AB2438:AB2504" si="119">IF(C2438="","",B2438)</f>
        <v/>
      </c>
    </row>
    <row r="2439" spans="1:28" s="170" customFormat="1" ht="20.25">
      <c r="A2439" s="155"/>
      <c r="B2439" s="302"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50"/>
      <c r="L2439" s="150"/>
      <c r="M2439" s="150"/>
      <c r="N2439" s="150"/>
      <c r="O2439" s="150"/>
      <c r="P2439" s="207"/>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2" t="str">
        <f t="shared" si="119"/>
        <v/>
      </c>
    </row>
    <row r="2440" spans="1:28" s="170" customFormat="1" ht="20.25">
      <c r="A2440" s="155"/>
      <c r="B2440" s="302"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50"/>
      <c r="L2440" s="150"/>
      <c r="M2440" s="150"/>
      <c r="N2440" s="150"/>
      <c r="O2440" s="150"/>
      <c r="P2440" s="207"/>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2" t="str">
        <f t="shared" si="119"/>
        <v/>
      </c>
    </row>
    <row r="2441" spans="1:28" s="170" customFormat="1" ht="20.25">
      <c r="A2441" s="155"/>
      <c r="B2441" s="302"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50"/>
      <c r="L2441" s="150"/>
      <c r="M2441" s="150"/>
      <c r="N2441" s="150"/>
      <c r="O2441" s="150"/>
      <c r="P2441" s="207"/>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2" t="str">
        <f t="shared" si="119"/>
        <v/>
      </c>
    </row>
    <row r="2442" spans="1:28" s="170" customFormat="1" ht="20.25">
      <c r="A2442" s="155"/>
      <c r="B2442" s="302"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50"/>
      <c r="L2442" s="150"/>
      <c r="M2442" s="150"/>
      <c r="N2442" s="150"/>
      <c r="O2442" s="150"/>
      <c r="P2442" s="207"/>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2" t="str">
        <f t="shared" si="119"/>
        <v/>
      </c>
    </row>
    <row r="2443" spans="1:28" s="170" customFormat="1" ht="20.25">
      <c r="A2443" s="155"/>
      <c r="B2443" s="302"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50"/>
      <c r="L2443" s="150"/>
      <c r="M2443" s="150"/>
      <c r="N2443" s="150"/>
      <c r="O2443" s="150"/>
      <c r="P2443" s="207"/>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2" t="str">
        <f t="shared" si="119"/>
        <v/>
      </c>
    </row>
    <row r="2444" spans="1:28" s="170" customFormat="1" ht="20.25">
      <c r="A2444" s="155"/>
      <c r="B2444" s="302"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50"/>
      <c r="L2444" s="150"/>
      <c r="M2444" s="150"/>
      <c r="N2444" s="150"/>
      <c r="O2444" s="150"/>
      <c r="P2444" s="207"/>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2" t="str">
        <f t="shared" si="119"/>
        <v/>
      </c>
    </row>
    <row r="2445" spans="1:28" s="170" customFormat="1" ht="20.25">
      <c r="A2445" s="155"/>
      <c r="B2445" s="302"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50"/>
      <c r="L2445" s="150"/>
      <c r="M2445" s="150"/>
      <c r="N2445" s="150"/>
      <c r="O2445" s="150"/>
      <c r="P2445" s="207"/>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2" t="str">
        <f t="shared" si="119"/>
        <v/>
      </c>
    </row>
    <row r="2446" spans="1:28" s="170" customFormat="1" ht="20.25">
      <c r="A2446" s="155"/>
      <c r="B2446" s="302"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50"/>
      <c r="L2446" s="150"/>
      <c r="M2446" s="150"/>
      <c r="N2446" s="150"/>
      <c r="O2446" s="150"/>
      <c r="P2446" s="207"/>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2" t="str">
        <f t="shared" si="119"/>
        <v/>
      </c>
    </row>
    <row r="2447" spans="1:28" s="170" customFormat="1" ht="20.25">
      <c r="A2447" s="155"/>
      <c r="B2447" s="302"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50"/>
      <c r="L2447" s="150"/>
      <c r="M2447" s="150"/>
      <c r="N2447" s="150"/>
      <c r="O2447" s="150"/>
      <c r="P2447" s="207"/>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2" t="str">
        <f t="shared" si="119"/>
        <v/>
      </c>
    </row>
    <row r="2448" spans="1:28" s="170" customFormat="1" ht="20.25">
      <c r="A2448" s="155"/>
      <c r="B2448" s="302"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50"/>
      <c r="L2448" s="150"/>
      <c r="M2448" s="150"/>
      <c r="N2448" s="150"/>
      <c r="O2448" s="150"/>
      <c r="P2448" s="207"/>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2" t="str">
        <f t="shared" si="119"/>
        <v/>
      </c>
    </row>
    <row r="2449" spans="1:28" s="170" customFormat="1" ht="20.25">
      <c r="A2449" s="155"/>
      <c r="B2449" s="302"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50"/>
      <c r="L2449" s="150"/>
      <c r="M2449" s="150"/>
      <c r="N2449" s="150"/>
      <c r="O2449" s="150"/>
      <c r="P2449" s="207"/>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2" t="str">
        <f t="shared" si="119"/>
        <v/>
      </c>
    </row>
    <row r="2450" spans="1:28" s="170" customFormat="1" ht="20.25">
      <c r="A2450" s="155"/>
      <c r="B2450" s="302"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50"/>
      <c r="L2450" s="150"/>
      <c r="M2450" s="150"/>
      <c r="N2450" s="150"/>
      <c r="O2450" s="150"/>
      <c r="P2450" s="207"/>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2" t="str">
        <f t="shared" si="119"/>
        <v/>
      </c>
    </row>
    <row r="2451" spans="1:28" s="170" customFormat="1" ht="20.25">
      <c r="A2451" s="155"/>
      <c r="B2451" s="302"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50"/>
      <c r="L2451" s="150"/>
      <c r="M2451" s="150"/>
      <c r="N2451" s="150"/>
      <c r="O2451" s="150"/>
      <c r="P2451" s="207"/>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2" t="str">
        <f t="shared" si="119"/>
        <v/>
      </c>
    </row>
    <row r="2452" spans="1:28" s="170" customFormat="1" ht="20.25">
      <c r="A2452" s="155"/>
      <c r="B2452" s="302"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50"/>
      <c r="L2452" s="150"/>
      <c r="M2452" s="150"/>
      <c r="N2452" s="150"/>
      <c r="O2452" s="150"/>
      <c r="P2452" s="207"/>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2" t="str">
        <f t="shared" si="119"/>
        <v/>
      </c>
    </row>
    <row r="2453" spans="1:28" s="170" customFormat="1" ht="20.25">
      <c r="A2453" s="155"/>
      <c r="B2453" s="302"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50"/>
      <c r="L2453" s="150"/>
      <c r="M2453" s="150"/>
      <c r="N2453" s="150"/>
      <c r="O2453" s="150"/>
      <c r="P2453" s="207"/>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2" t="str">
        <f t="shared" si="119"/>
        <v/>
      </c>
    </row>
    <row r="2454" spans="1:28" s="170" customFormat="1" ht="20.25">
      <c r="A2454" s="155"/>
      <c r="B2454" s="302"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50"/>
      <c r="L2454" s="150"/>
      <c r="M2454" s="150"/>
      <c r="N2454" s="150"/>
      <c r="O2454" s="150"/>
      <c r="P2454" s="207"/>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2" t="str">
        <f t="shared" si="119"/>
        <v/>
      </c>
    </row>
    <row r="2455" spans="1:28" s="170" customFormat="1" ht="20.25">
      <c r="A2455" s="155"/>
      <c r="B2455" s="302"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50"/>
      <c r="L2455" s="150"/>
      <c r="M2455" s="150"/>
      <c r="N2455" s="150"/>
      <c r="O2455" s="150"/>
      <c r="P2455" s="207"/>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2" t="str">
        <f t="shared" si="119"/>
        <v/>
      </c>
    </row>
    <row r="2456" spans="1:28" s="170" customFormat="1" ht="20.25">
      <c r="A2456" s="155"/>
      <c r="B2456" s="302"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50"/>
      <c r="L2456" s="150"/>
      <c r="M2456" s="150"/>
      <c r="N2456" s="150"/>
      <c r="O2456" s="150"/>
      <c r="P2456" s="207"/>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2" t="str">
        <f t="shared" si="119"/>
        <v/>
      </c>
    </row>
    <row r="2457" spans="1:28" s="170" customFormat="1" ht="20.25">
      <c r="A2457" s="155"/>
      <c r="B2457" s="302"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50"/>
      <c r="L2457" s="150"/>
      <c r="M2457" s="150"/>
      <c r="N2457" s="150"/>
      <c r="O2457" s="150"/>
      <c r="P2457" s="207"/>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2" t="str">
        <f t="shared" si="119"/>
        <v/>
      </c>
    </row>
    <row r="2458" spans="1:28" s="170" customFormat="1" ht="20.25">
      <c r="A2458" s="155"/>
      <c r="B2458" s="302"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50"/>
      <c r="L2458" s="150"/>
      <c r="M2458" s="150"/>
      <c r="N2458" s="150"/>
      <c r="O2458" s="150"/>
      <c r="P2458" s="207"/>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2" t="str">
        <f t="shared" si="119"/>
        <v/>
      </c>
    </row>
    <row r="2459" spans="1:28" s="170" customFormat="1" ht="20.25">
      <c r="A2459" s="155"/>
      <c r="B2459" s="302"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50"/>
      <c r="L2459" s="150"/>
      <c r="M2459" s="150"/>
      <c r="N2459" s="150"/>
      <c r="O2459" s="150"/>
      <c r="P2459" s="207"/>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2" t="str">
        <f t="shared" si="119"/>
        <v/>
      </c>
    </row>
    <row r="2460" spans="1:28" s="170" customFormat="1" ht="20.25">
      <c r="A2460" s="155"/>
      <c r="B2460" s="302"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50"/>
      <c r="L2460" s="150"/>
      <c r="M2460" s="150"/>
      <c r="N2460" s="150"/>
      <c r="O2460" s="150"/>
      <c r="P2460" s="207"/>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2" t="str">
        <f t="shared" si="119"/>
        <v/>
      </c>
    </row>
    <row r="2461" spans="1:28" s="170" customFormat="1" ht="20.25">
      <c r="A2461" s="155"/>
      <c r="B2461" s="302"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50"/>
      <c r="L2461" s="150"/>
      <c r="M2461" s="150"/>
      <c r="N2461" s="150"/>
      <c r="O2461" s="150"/>
      <c r="P2461" s="207"/>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2" t="str">
        <f t="shared" si="119"/>
        <v/>
      </c>
    </row>
    <row r="2462" spans="1:28" s="170" customFormat="1" ht="20.25">
      <c r="A2462" s="155"/>
      <c r="B2462" s="302"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50"/>
      <c r="L2462" s="150"/>
      <c r="M2462" s="150"/>
      <c r="N2462" s="150"/>
      <c r="O2462" s="150"/>
      <c r="P2462" s="207"/>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2" t="str">
        <f t="shared" si="119"/>
        <v/>
      </c>
    </row>
    <row r="2463" spans="1:28" s="170" customFormat="1" ht="20.25">
      <c r="A2463" s="155"/>
      <c r="B2463" s="302"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50"/>
      <c r="L2463" s="150"/>
      <c r="M2463" s="150"/>
      <c r="N2463" s="150"/>
      <c r="O2463" s="150"/>
      <c r="P2463" s="207"/>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2" t="str">
        <f t="shared" si="119"/>
        <v/>
      </c>
    </row>
    <row r="2464" spans="1:28" s="170" customFormat="1" ht="20.25">
      <c r="A2464" s="155"/>
      <c r="B2464" s="302"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50"/>
      <c r="L2464" s="150"/>
      <c r="M2464" s="150"/>
      <c r="N2464" s="150"/>
      <c r="O2464" s="150"/>
      <c r="P2464" s="207"/>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2" t="str">
        <f t="shared" si="119"/>
        <v/>
      </c>
    </row>
    <row r="2465" spans="1:28" s="170" customFormat="1" ht="20.25">
      <c r="A2465" s="155"/>
      <c r="B2465" s="302"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50"/>
      <c r="L2465" s="150"/>
      <c r="M2465" s="150"/>
      <c r="N2465" s="150"/>
      <c r="O2465" s="150"/>
      <c r="P2465" s="207"/>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2" t="str">
        <f t="shared" si="119"/>
        <v/>
      </c>
    </row>
    <row r="2466" spans="1:28" s="170" customFormat="1" ht="20.25">
      <c r="A2466" s="155"/>
      <c r="B2466" s="302"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50"/>
      <c r="L2466" s="150"/>
      <c r="M2466" s="150"/>
      <c r="N2466" s="150"/>
      <c r="O2466" s="150"/>
      <c r="P2466" s="207"/>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2" t="str">
        <f t="shared" si="119"/>
        <v/>
      </c>
    </row>
    <row r="2467" spans="1:28" s="170" customFormat="1" ht="20.25">
      <c r="A2467" s="155"/>
      <c r="B2467" s="302"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50"/>
      <c r="L2467" s="150"/>
      <c r="M2467" s="150"/>
      <c r="N2467" s="150"/>
      <c r="O2467" s="150"/>
      <c r="P2467" s="207"/>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2" t="str">
        <f t="shared" si="119"/>
        <v/>
      </c>
    </row>
    <row r="2468" spans="1:28" s="170" customFormat="1" ht="20.25">
      <c r="A2468" s="155"/>
      <c r="B2468" s="302"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50"/>
      <c r="L2468" s="150"/>
      <c r="M2468" s="150"/>
      <c r="N2468" s="150"/>
      <c r="O2468" s="150"/>
      <c r="P2468" s="207"/>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2" t="str">
        <f t="shared" si="119"/>
        <v/>
      </c>
    </row>
    <row r="2469" spans="1:28" s="170" customFormat="1" ht="20.25">
      <c r="A2469" s="155"/>
      <c r="B2469" s="302"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50"/>
      <c r="L2469" s="150"/>
      <c r="M2469" s="150"/>
      <c r="N2469" s="150"/>
      <c r="O2469" s="150"/>
      <c r="P2469" s="207"/>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2" t="str">
        <f t="shared" si="119"/>
        <v/>
      </c>
    </row>
    <row r="2470" spans="1:28" s="170" customFormat="1" ht="20.25">
      <c r="A2470" s="155"/>
      <c r="B2470" s="302"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50"/>
      <c r="L2470" s="150"/>
      <c r="M2470" s="150"/>
      <c r="N2470" s="150"/>
      <c r="O2470" s="150"/>
      <c r="P2470" s="207"/>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2" t="str">
        <f t="shared" si="119"/>
        <v/>
      </c>
    </row>
    <row r="2471" spans="1:28" s="170" customFormat="1" ht="20.25">
      <c r="A2471" s="155"/>
      <c r="B2471" s="302"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50"/>
      <c r="L2471" s="150"/>
      <c r="M2471" s="150"/>
      <c r="N2471" s="150"/>
      <c r="O2471" s="150"/>
      <c r="P2471" s="207"/>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2" t="str">
        <f t="shared" si="119"/>
        <v/>
      </c>
    </row>
    <row r="2472" spans="1:28" s="170" customFormat="1" ht="20.25">
      <c r="A2472" s="155"/>
      <c r="B2472" s="302"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50"/>
      <c r="L2472" s="150"/>
      <c r="M2472" s="150"/>
      <c r="N2472" s="150"/>
      <c r="O2472" s="150"/>
      <c r="P2472" s="207"/>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2" t="str">
        <f t="shared" si="119"/>
        <v/>
      </c>
    </row>
    <row r="2473" spans="1:28" s="170" customFormat="1" ht="20.25">
      <c r="A2473" s="155"/>
      <c r="B2473" s="302"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50"/>
      <c r="L2473" s="150"/>
      <c r="M2473" s="150"/>
      <c r="N2473" s="150"/>
      <c r="O2473" s="150"/>
      <c r="P2473" s="207"/>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2" t="str">
        <f t="shared" si="119"/>
        <v/>
      </c>
    </row>
    <row r="2474" spans="1:28" s="170" customFormat="1" ht="20.25">
      <c r="A2474" s="155"/>
      <c r="B2474" s="302"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50"/>
      <c r="L2474" s="150"/>
      <c r="M2474" s="150"/>
      <c r="N2474" s="150"/>
      <c r="O2474" s="150"/>
      <c r="P2474" s="207"/>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2" t="str">
        <f t="shared" si="119"/>
        <v/>
      </c>
    </row>
    <row r="2475" spans="1:28" s="170" customFormat="1" ht="20.25">
      <c r="A2475" s="155"/>
      <c r="B2475" s="302"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50"/>
      <c r="L2475" s="150"/>
      <c r="M2475" s="150"/>
      <c r="N2475" s="150"/>
      <c r="O2475" s="150"/>
      <c r="P2475" s="207"/>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2" t="str">
        <f t="shared" si="119"/>
        <v/>
      </c>
    </row>
    <row r="2476" spans="1:28" s="170" customFormat="1" ht="20.25">
      <c r="A2476" s="155"/>
      <c r="B2476" s="302"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50"/>
      <c r="L2476" s="150"/>
      <c r="M2476" s="150"/>
      <c r="N2476" s="150"/>
      <c r="O2476" s="150"/>
      <c r="P2476" s="207"/>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2" t="str">
        <f t="shared" si="119"/>
        <v/>
      </c>
    </row>
    <row r="2477" spans="1:28" s="170" customFormat="1" ht="20.25">
      <c r="A2477" s="155"/>
      <c r="B2477" s="302"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50"/>
      <c r="L2477" s="150"/>
      <c r="M2477" s="150"/>
      <c r="N2477" s="150"/>
      <c r="O2477" s="150"/>
      <c r="P2477" s="207"/>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2" t="str">
        <f t="shared" si="119"/>
        <v/>
      </c>
    </row>
    <row r="2478" spans="1:28" s="170" customFormat="1" ht="20.25">
      <c r="A2478" s="155"/>
      <c r="B2478" s="302"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50"/>
      <c r="L2478" s="150"/>
      <c r="M2478" s="150"/>
      <c r="N2478" s="150"/>
      <c r="O2478" s="150"/>
      <c r="P2478" s="207"/>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2" t="str">
        <f t="shared" si="119"/>
        <v/>
      </c>
    </row>
    <row r="2479" spans="1:28" s="170" customFormat="1" ht="20.25">
      <c r="A2479" s="155"/>
      <c r="B2479" s="302"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50"/>
      <c r="L2479" s="150"/>
      <c r="M2479" s="150"/>
      <c r="N2479" s="150"/>
      <c r="O2479" s="150"/>
      <c r="P2479" s="207"/>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2" t="str">
        <f t="shared" si="119"/>
        <v/>
      </c>
    </row>
    <row r="2480" spans="1:28" s="170" customFormat="1" ht="20.25">
      <c r="A2480" s="155"/>
      <c r="B2480" s="302"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50"/>
      <c r="L2480" s="150"/>
      <c r="M2480" s="150"/>
      <c r="N2480" s="150"/>
      <c r="O2480" s="150"/>
      <c r="P2480" s="207"/>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2" t="str">
        <f t="shared" si="119"/>
        <v/>
      </c>
    </row>
    <row r="2481" spans="1:28" s="170" customFormat="1" ht="20.25">
      <c r="A2481" s="155"/>
      <c r="B2481" s="302"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50"/>
      <c r="L2481" s="150"/>
      <c r="M2481" s="150"/>
      <c r="N2481" s="150"/>
      <c r="O2481" s="150"/>
      <c r="P2481" s="207"/>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2" t="str">
        <f t="shared" si="119"/>
        <v/>
      </c>
    </row>
    <row r="2482" spans="1:28" s="170" customFormat="1" ht="20.25">
      <c r="A2482" s="155"/>
      <c r="B2482" s="302"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50"/>
      <c r="L2482" s="150"/>
      <c r="M2482" s="150"/>
      <c r="N2482" s="150"/>
      <c r="O2482" s="150"/>
      <c r="P2482" s="207"/>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2" t="str">
        <f t="shared" si="119"/>
        <v/>
      </c>
    </row>
    <row r="2483" spans="1:28" s="170" customFormat="1" ht="20.25">
      <c r="A2483" s="155"/>
      <c r="B2483" s="302"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50"/>
      <c r="L2483" s="150"/>
      <c r="M2483" s="150"/>
      <c r="N2483" s="150"/>
      <c r="O2483" s="150"/>
      <c r="P2483" s="207"/>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2" t="str">
        <f t="shared" si="119"/>
        <v/>
      </c>
    </row>
    <row r="2484" spans="1:28" s="170" customFormat="1" ht="20.25">
      <c r="A2484" s="155"/>
      <c r="B2484" s="302"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50"/>
      <c r="L2484" s="150"/>
      <c r="M2484" s="150"/>
      <c r="N2484" s="150"/>
      <c r="O2484" s="150"/>
      <c r="P2484" s="207"/>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2" t="str">
        <f t="shared" si="119"/>
        <v/>
      </c>
    </row>
    <row r="2485" spans="1:28" s="170" customFormat="1" ht="20.25">
      <c r="A2485" s="155"/>
      <c r="B2485" s="302"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50"/>
      <c r="L2485" s="150"/>
      <c r="M2485" s="150"/>
      <c r="N2485" s="150"/>
      <c r="O2485" s="150"/>
      <c r="P2485" s="207"/>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2" t="str">
        <f t="shared" si="119"/>
        <v/>
      </c>
    </row>
    <row r="2486" spans="1:28" s="170" customFormat="1" ht="20.25">
      <c r="A2486" s="155"/>
      <c r="B2486" s="302"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50"/>
      <c r="L2486" s="150"/>
      <c r="M2486" s="150"/>
      <c r="N2486" s="150"/>
      <c r="O2486" s="150"/>
      <c r="P2486" s="207"/>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2" t="str">
        <f t="shared" si="119"/>
        <v/>
      </c>
    </row>
    <row r="2487" spans="1:28" s="170" customFormat="1" ht="20.25">
      <c r="A2487" s="155"/>
      <c r="B2487" s="302"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50"/>
      <c r="L2487" s="150"/>
      <c r="M2487" s="150"/>
      <c r="N2487" s="150"/>
      <c r="O2487" s="150"/>
      <c r="P2487" s="207"/>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2" t="str">
        <f t="shared" si="119"/>
        <v/>
      </c>
    </row>
    <row r="2488" spans="1:28" s="170" customFormat="1" ht="20.25">
      <c r="A2488" s="155"/>
      <c r="B2488" s="302"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50"/>
      <c r="L2488" s="150"/>
      <c r="M2488" s="150"/>
      <c r="N2488" s="150"/>
      <c r="O2488" s="150"/>
      <c r="P2488" s="207"/>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2" t="str">
        <f t="shared" si="119"/>
        <v/>
      </c>
    </row>
    <row r="2489" spans="1:28" s="170" customFormat="1" ht="20.25">
      <c r="A2489" s="155"/>
      <c r="B2489" s="302"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50"/>
      <c r="L2489" s="150"/>
      <c r="M2489" s="150"/>
      <c r="N2489" s="150"/>
      <c r="O2489" s="150"/>
      <c r="P2489" s="207"/>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2" t="str">
        <f t="shared" si="119"/>
        <v/>
      </c>
    </row>
    <row r="2490" spans="1:28" s="170" customFormat="1" ht="20.25">
      <c r="A2490" s="155"/>
      <c r="B2490" s="302"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50"/>
      <c r="L2490" s="150"/>
      <c r="M2490" s="150"/>
      <c r="N2490" s="150"/>
      <c r="O2490" s="150"/>
      <c r="P2490" s="207"/>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2" t="str">
        <f t="shared" si="119"/>
        <v/>
      </c>
    </row>
    <row r="2491" spans="1:28" s="170" customFormat="1" ht="20.25">
      <c r="A2491" s="155"/>
      <c r="B2491" s="302"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50"/>
      <c r="L2491" s="150"/>
      <c r="M2491" s="150"/>
      <c r="N2491" s="150"/>
      <c r="O2491" s="150"/>
      <c r="P2491" s="207"/>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2" t="str">
        <f t="shared" si="119"/>
        <v/>
      </c>
    </row>
    <row r="2492" spans="1:28" s="170" customFormat="1" ht="20.25">
      <c r="A2492" s="155"/>
      <c r="B2492" s="302"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50"/>
      <c r="L2492" s="150"/>
      <c r="M2492" s="150"/>
      <c r="N2492" s="150"/>
      <c r="O2492" s="150"/>
      <c r="P2492" s="207"/>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2" t="str">
        <f t="shared" si="119"/>
        <v/>
      </c>
    </row>
    <row r="2493" spans="1:28" s="170" customFormat="1" ht="20.25">
      <c r="A2493" s="155"/>
      <c r="B2493" s="302"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50"/>
      <c r="L2493" s="150"/>
      <c r="M2493" s="150"/>
      <c r="N2493" s="150"/>
      <c r="O2493" s="150"/>
      <c r="P2493" s="207"/>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2" t="str">
        <f t="shared" si="119"/>
        <v/>
      </c>
    </row>
    <row r="2494" spans="1:28" s="170" customFormat="1" ht="20.25">
      <c r="A2494" s="155"/>
      <c r="B2494" s="302"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50"/>
      <c r="L2494" s="150"/>
      <c r="M2494" s="150"/>
      <c r="N2494" s="150"/>
      <c r="O2494" s="150"/>
      <c r="P2494" s="207"/>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2" t="str">
        <f t="shared" si="119"/>
        <v/>
      </c>
    </row>
    <row r="2495" spans="1:28" s="170" customFormat="1" ht="20.25">
      <c r="A2495" s="155"/>
      <c r="B2495" s="302"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50"/>
      <c r="L2495" s="150"/>
      <c r="M2495" s="150"/>
      <c r="N2495" s="150"/>
      <c r="O2495" s="150"/>
      <c r="P2495" s="207"/>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2" t="str">
        <f t="shared" si="119"/>
        <v/>
      </c>
    </row>
    <row r="2496" spans="1:28" s="170" customFormat="1" ht="20.25">
      <c r="A2496" s="155"/>
      <c r="B2496" s="302"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50"/>
      <c r="L2496" s="150"/>
      <c r="M2496" s="150"/>
      <c r="N2496" s="150"/>
      <c r="O2496" s="150"/>
      <c r="P2496" s="207"/>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2" t="str">
        <f t="shared" si="119"/>
        <v/>
      </c>
    </row>
    <row r="2497" spans="1:35" s="170" customFormat="1" ht="20.25">
      <c r="A2497" s="155"/>
      <c r="B2497" s="302"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50"/>
      <c r="L2497" s="150"/>
      <c r="M2497" s="150"/>
      <c r="N2497" s="150"/>
      <c r="O2497" s="150"/>
      <c r="P2497" s="207"/>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2" t="str">
        <f t="shared" si="119"/>
        <v/>
      </c>
    </row>
    <row r="2498" spans="1:35" ht="20.25">
      <c r="A2498" s="203"/>
      <c r="B2498" s="302"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2" t="str">
        <f t="shared" si="119"/>
        <v/>
      </c>
      <c r="AC2498" s="170"/>
      <c r="AD2498" s="170"/>
      <c r="AE2498" s="170"/>
      <c r="AF2498" s="170"/>
      <c r="AG2498" s="170"/>
      <c r="AH2498" s="170"/>
      <c r="AI2498" s="170"/>
    </row>
    <row r="2499" spans="1:35" ht="20.25">
      <c r="A2499" s="155"/>
      <c r="B2499" s="303" t="str">
        <f>IF(LEN(A2499)=0,"",INDEX('Smelter Look-up'!$A:$A,MATCH($A2499,'Smelter Look-up'!$E:$E,0)))</f>
        <v/>
      </c>
      <c r="C2499" s="152"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50"/>
      <c r="L2499" s="150"/>
      <c r="M2499" s="150"/>
      <c r="N2499" s="150"/>
      <c r="O2499" s="150"/>
      <c r="P2499" s="235"/>
      <c r="Q2499" s="151"/>
      <c r="R2499" s="233"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2" t="str">
        <f t="shared" si="119"/>
        <v/>
      </c>
      <c r="AC2499" s="170"/>
      <c r="AD2499" s="170"/>
      <c r="AE2499" s="170"/>
      <c r="AF2499" s="170"/>
      <c r="AG2499" s="170"/>
      <c r="AH2499" s="170"/>
      <c r="AI2499" s="170"/>
    </row>
    <row r="2500" spans="1:35" ht="20.25">
      <c r="A2500" s="203"/>
      <c r="B2500" s="303" t="str">
        <f>IF(LEN(A2500)=0,"",INDEX('Smelter Look-up'!$A:$A,MATCH($A2500,'Smelter Look-up'!$E:$E,0)))</f>
        <v/>
      </c>
      <c r="C2500" s="152" t="str">
        <f>IF(LEN(A2500)=0,"",INDEX('Smelter Look-up'!$C:$C,MATCH($A2500,'Smelter Look-up'!$E:$E,0)))</f>
        <v/>
      </c>
      <c r="D2500" s="149"/>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2" t="str">
        <f t="shared" si="119"/>
        <v/>
      </c>
      <c r="AC2500" s="170"/>
      <c r="AD2500" s="170"/>
      <c r="AE2500" s="170"/>
      <c r="AF2500" s="170"/>
      <c r="AG2500" s="170"/>
      <c r="AH2500" s="170"/>
      <c r="AI2500" s="170"/>
    </row>
    <row r="2501" spans="1:35" ht="20.25">
      <c r="A2501" s="203"/>
      <c r="B2501" s="303" t="str">
        <f>IF(LEN(A2501)=0,"",INDEX('Smelter Look-up'!$A:$A,MATCH($A2501,'Smelter Look-up'!$E:$E,0)))</f>
        <v/>
      </c>
      <c r="C2501" s="152" t="str">
        <f>IF(LEN(A2501)=0,"",INDEX('Smelter Look-up'!$C:$C,MATCH($A2501,'Smelter Look-up'!$E:$E,0)))</f>
        <v/>
      </c>
      <c r="D2501" s="149"/>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2" t="str">
        <f t="shared" si="119"/>
        <v/>
      </c>
      <c r="AC2501" s="170"/>
      <c r="AD2501" s="170"/>
      <c r="AE2501" s="170"/>
      <c r="AF2501" s="170"/>
      <c r="AG2501" s="170"/>
      <c r="AH2501" s="170"/>
      <c r="AI2501" s="170"/>
    </row>
    <row r="2502" spans="1:35" ht="20.25">
      <c r="A2502" s="203"/>
      <c r="B2502" s="303" t="str">
        <f>IF(LEN(A2502)=0,"",INDEX('Smelter Look-up'!$A:$A,MATCH($A2502,'Smelter Look-up'!$E:$E,0)))</f>
        <v/>
      </c>
      <c r="C2502" s="152" t="str">
        <f>IF(LEN(A2502)=0,"",INDEX('Smelter Look-up'!$C:$C,MATCH($A2502,'Smelter Look-up'!$E:$E,0)))</f>
        <v/>
      </c>
      <c r="D2502" s="149"/>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2" t="str">
        <f t="shared" si="119"/>
        <v/>
      </c>
      <c r="AC2502" s="170"/>
      <c r="AD2502" s="170"/>
      <c r="AE2502" s="170"/>
      <c r="AF2502" s="170"/>
      <c r="AG2502" s="170"/>
      <c r="AH2502" s="170"/>
      <c r="AI2502" s="170"/>
    </row>
    <row r="2503" spans="1:35" ht="20.25">
      <c r="A2503" s="203"/>
      <c r="B2503" s="303" t="str">
        <f>IF(LEN(A2503)=0,"",INDEX('Smelter Look-up'!$A:$A,MATCH($A2503,'Smelter Look-up'!$E:$E,0)))</f>
        <v/>
      </c>
      <c r="C2503" s="152" t="str">
        <f>IF(LEN(A2503)=0,"",INDEX('Smelter Look-up'!$C:$C,MATCH($A2503,'Smelter Look-up'!$E:$E,0)))</f>
        <v/>
      </c>
      <c r="D2503" s="149"/>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2" t="str">
        <f t="shared" si="119"/>
        <v/>
      </c>
      <c r="AC2503" s="170"/>
      <c r="AD2503" s="170"/>
      <c r="AE2503" s="170"/>
      <c r="AF2503" s="170"/>
      <c r="AG2503" s="170"/>
      <c r="AH2503" s="170"/>
      <c r="AI2503" s="170"/>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2"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2" t="str">
        <f ca="1">OFFSET(L!$C$1,MATCH("Checker"&amp;ADDRESS(ROW(),COLUMN(),4),L!$A:$A,0)-1,SL,,)</f>
        <v>To ensure all required fields have been populated before submitting to your customers review form for any line items highlighted in red</v>
      </c>
      <c r="B1" s="472"/>
      <c r="C1" s="472"/>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f ca="1">IF(H125=0,"0",H125)</f>
        <v>4</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TDK Electronics AG,  Rosenheimer Strasse 141e, 81671 Munich</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C. User defined [Specify in 'Description of scope']</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 (*)</v>
      </c>
      <c r="B6" s="79" t="str">
        <f>Declaration!D10</f>
        <v>Complete EPCOS Brand provided below mentioned metal in scope is part of the product and assumed part is not excluded from scope asshown in tab "Product List".</v>
      </c>
      <c r="C6" s="79" t="str">
        <f t="shared" ca="1" si="0"/>
        <v>Complete</v>
      </c>
      <c r="D6" s="85" t="str">
        <f>IF(H6=1,"Click here to provide a Description of Scope","")</f>
        <v/>
      </c>
      <c r="E6" s="16" t="s">
        <v>15</v>
      </c>
      <c r="F6" s="84">
        <f>IF(OR(B5=Declaration!P9,B5=Declaration!Q9,B5=0),0,1)</f>
        <v>1</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4" t="str">
        <f>Declaration!D19</f>
        <v>Mr. Simon Bscheider</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Simon.Bscheider@tdk-electronics.tdk.com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0049 89 54020 1309</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Mr. Simon Bscheider</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Simon.Bscheider@tdk-electronics.tdk.com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45868</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Yes</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Yes</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Yes</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1"/>
      <c r="G23" s="62"/>
      <c r="H23" s="63"/>
      <c r="I23" s="131"/>
      <c r="J23" s="132"/>
    </row>
    <row r="24" spans="1:10" ht="21.95" hidden="1" customHeight="1">
      <c r="A24" s="80" t="str">
        <f>Declaration!B37</f>
        <v/>
      </c>
      <c r="B24" s="79">
        <f>Declaration!D37</f>
        <v>0</v>
      </c>
      <c r="C24" s="79">
        <f t="shared" si="3"/>
        <v>0</v>
      </c>
      <c r="D24" s="85"/>
      <c r="E24" s="16"/>
      <c r="F24" s="321"/>
      <c r="G24" s="62"/>
      <c r="H24" s="63"/>
      <c r="I24" s="131"/>
      <c r="J24" s="132"/>
    </row>
    <row r="25" spans="1:10" ht="21.95" hidden="1" customHeight="1">
      <c r="A25" s="80" t="str">
        <f>Declaration!B38</f>
        <v/>
      </c>
      <c r="B25" s="79">
        <f>Declaration!D38</f>
        <v>0</v>
      </c>
      <c r="C25" s="79">
        <f t="shared" si="3"/>
        <v>0</v>
      </c>
      <c r="D25" s="85"/>
      <c r="E25" s="16"/>
      <c r="F25" s="321"/>
      <c r="G25" s="62"/>
      <c r="H25" s="63"/>
      <c r="I25" s="131"/>
      <c r="J25" s="132"/>
    </row>
    <row r="26" spans="1:10" ht="21.95" hidden="1" customHeight="1">
      <c r="A26" s="80" t="str">
        <f>Declaration!B39</f>
        <v/>
      </c>
      <c r="B26" s="79">
        <f>Declaration!D39</f>
        <v>0</v>
      </c>
      <c r="C26" s="79">
        <f t="shared" si="3"/>
        <v>0</v>
      </c>
      <c r="D26" s="85"/>
      <c r="E26" s="16"/>
      <c r="F26" s="321"/>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t="str">
        <f>Declaration!D44</f>
        <v>Yes</v>
      </c>
      <c r="C30" s="136" t="str">
        <f t="shared" ca="1" si="9"/>
        <v>Complete</v>
      </c>
      <c r="D30" s="314" t="str">
        <f t="shared" si="10"/>
        <v/>
      </c>
      <c r="E30" s="16"/>
      <c r="F30" s="84">
        <f t="shared" si="11"/>
        <v>1</v>
      </c>
      <c r="G30" s="62">
        <f t="shared" si="12"/>
        <v>0</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t="str">
        <f>Declaration!D45</f>
        <v>Yes</v>
      </c>
      <c r="C31" s="136" t="str">
        <f t="shared" ca="1" si="9"/>
        <v>Complete</v>
      </c>
      <c r="D31" s="314" t="str">
        <f t="shared" si="10"/>
        <v/>
      </c>
      <c r="E31" s="16"/>
      <c r="F31" s="84">
        <f t="shared" si="11"/>
        <v>1</v>
      </c>
      <c r="G31" s="62">
        <f t="shared" si="12"/>
        <v>0</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t="str">
        <f>Declaration!D46</f>
        <v>Yes</v>
      </c>
      <c r="C32" s="136" t="str">
        <f t="shared" ca="1" si="9"/>
        <v>Complete</v>
      </c>
      <c r="D32" s="314" t="str">
        <f t="shared" si="10"/>
        <v/>
      </c>
      <c r="E32" s="16"/>
      <c r="F32" s="84">
        <f t="shared" si="11"/>
        <v>1</v>
      </c>
      <c r="G32" s="62">
        <f t="shared" si="12"/>
        <v>0</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7"/>
      <c r="E34" s="16"/>
      <c r="F34" s="84"/>
      <c r="G34" s="62"/>
      <c r="H34" s="63"/>
      <c r="I34" s="131"/>
    </row>
    <row r="35" spans="1:10" ht="21.95" hidden="1" customHeight="1">
      <c r="A35" s="80" t="str">
        <f>Declaration!B49</f>
        <v/>
      </c>
      <c r="B35" s="79">
        <f>Declaration!D49</f>
        <v>0</v>
      </c>
      <c r="C35" s="136">
        <f t="shared" si="9"/>
        <v>0</v>
      </c>
      <c r="D35" s="227"/>
      <c r="E35" s="16"/>
      <c r="F35" s="84"/>
      <c r="G35" s="62"/>
      <c r="H35" s="63"/>
      <c r="I35" s="131"/>
    </row>
    <row r="36" spans="1:10" ht="21.95" hidden="1" customHeight="1">
      <c r="A36" s="80" t="str">
        <f>Declaration!B50</f>
        <v/>
      </c>
      <c r="B36" s="79">
        <f>Declaration!D50</f>
        <v>0</v>
      </c>
      <c r="C36" s="136">
        <f t="shared" si="9"/>
        <v>0</v>
      </c>
      <c r="D36" s="227"/>
      <c r="E36" s="16"/>
      <c r="F36" s="84"/>
      <c r="G36" s="62"/>
      <c r="H36" s="63"/>
      <c r="I36" s="131"/>
    </row>
    <row r="37" spans="1:10" ht="21.95" hidden="1" customHeight="1">
      <c r="A37" s="80" t="str">
        <f>Declaration!B51</f>
        <v/>
      </c>
      <c r="B37" s="79">
        <f>Declaration!D51</f>
        <v>0</v>
      </c>
      <c r="C37" s="136">
        <f t="shared" si="9"/>
        <v>0</v>
      </c>
      <c r="D37" s="227"/>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Yes</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Unknown</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t="str">
        <f>Declaration!D56</f>
        <v>Unknown</v>
      </c>
      <c r="C41" s="136" t="str">
        <f t="shared" ca="1" si="3"/>
        <v>Complete</v>
      </c>
      <c r="D41" s="316" t="str">
        <f t="shared" si="16"/>
        <v/>
      </c>
      <c r="E41" s="16"/>
      <c r="F41" s="84">
        <f t="shared" si="17"/>
        <v>1</v>
      </c>
      <c r="G41" s="62">
        <f t="shared" si="18"/>
        <v>0</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t="str">
        <f>Declaration!D57</f>
        <v>Unknown</v>
      </c>
      <c r="C42" s="136" t="str">
        <f t="shared" ca="1" si="3"/>
        <v>Complete</v>
      </c>
      <c r="D42" s="316" t="str">
        <f t="shared" si="16"/>
        <v/>
      </c>
      <c r="E42" s="16"/>
      <c r="F42" s="84">
        <f t="shared" si="17"/>
        <v>1</v>
      </c>
      <c r="G42" s="62">
        <f t="shared" si="18"/>
        <v>0</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t="str">
        <f>Declaration!D58</f>
        <v>No</v>
      </c>
      <c r="C43" s="136" t="str">
        <f t="shared" ca="1" si="3"/>
        <v>Complete</v>
      </c>
      <c r="D43" s="316" t="str">
        <f t="shared" si="16"/>
        <v/>
      </c>
      <c r="E43" s="16"/>
      <c r="F43" s="84">
        <f t="shared" si="17"/>
        <v>1</v>
      </c>
      <c r="G43" s="62">
        <f t="shared" si="18"/>
        <v>0</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Unknown</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7"/>
      <c r="E45" s="16"/>
      <c r="F45" s="84"/>
      <c r="G45" s="62"/>
      <c r="H45" s="63"/>
      <c r="I45" s="131"/>
    </row>
    <row r="46" spans="1:10" ht="21.95" hidden="1" customHeight="1">
      <c r="A46" s="80" t="str">
        <f>Declaration!B61</f>
        <v/>
      </c>
      <c r="B46" s="79">
        <f>Declaration!D61</f>
        <v>0</v>
      </c>
      <c r="C46" s="136">
        <f t="shared" si="3"/>
        <v>0</v>
      </c>
      <c r="D46" s="227"/>
      <c r="E46" s="16"/>
      <c r="F46" s="84"/>
      <c r="G46" s="62"/>
      <c r="H46" s="63"/>
      <c r="I46" s="131"/>
    </row>
    <row r="47" spans="1:10" ht="21.95" hidden="1" customHeight="1">
      <c r="A47" s="80" t="str">
        <f>Declaration!B62</f>
        <v/>
      </c>
      <c r="B47" s="79">
        <f>Declaration!D62</f>
        <v>0</v>
      </c>
      <c r="C47" s="136">
        <f t="shared" si="3"/>
        <v>0</v>
      </c>
      <c r="D47" s="227"/>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t="str">
        <f>Declaration!D68</f>
        <v>No</v>
      </c>
      <c r="C52" s="136" t="str">
        <f t="shared" ca="1" si="20"/>
        <v>Complete</v>
      </c>
      <c r="D52" s="316" t="str">
        <f t="shared" si="21"/>
        <v/>
      </c>
      <c r="E52" s="16"/>
      <c r="F52" s="84">
        <f t="shared" si="22"/>
        <v>1</v>
      </c>
      <c r="G52" s="62">
        <f t="shared" si="23"/>
        <v>0</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t="str">
        <f>Declaration!D69</f>
        <v>No</v>
      </c>
      <c r="C53" s="136" t="str">
        <f t="shared" ca="1" si="20"/>
        <v>Complete</v>
      </c>
      <c r="D53" s="316" t="str">
        <f t="shared" si="21"/>
        <v/>
      </c>
      <c r="E53" s="16"/>
      <c r="F53" s="84">
        <f t="shared" si="22"/>
        <v>1</v>
      </c>
      <c r="G53" s="62">
        <f t="shared" si="23"/>
        <v>0</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t="str">
        <f>Declaration!D70</f>
        <v>No</v>
      </c>
      <c r="C54" s="136" t="str">
        <f t="shared" ca="1" si="20"/>
        <v>Complete</v>
      </c>
      <c r="D54" s="316" t="str">
        <f t="shared" si="21"/>
        <v/>
      </c>
      <c r="E54" s="16"/>
      <c r="F54" s="84">
        <f t="shared" si="22"/>
        <v>1</v>
      </c>
      <c r="G54" s="62">
        <f t="shared" si="23"/>
        <v>0</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t="str">
        <f>Declaration!D80</f>
        <v>50% or less</v>
      </c>
      <c r="C63" s="136" t="str">
        <f t="shared" ca="1" si="3"/>
        <v>Complete</v>
      </c>
      <c r="D63" s="317" t="str">
        <f t="shared" si="25"/>
        <v/>
      </c>
      <c r="E63" s="16"/>
      <c r="F63" s="84">
        <f t="shared" si="26"/>
        <v>1</v>
      </c>
      <c r="G63" s="62">
        <f t="shared" si="27"/>
        <v>0</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t="str">
        <f>Declaration!D81</f>
        <v>50% or less</v>
      </c>
      <c r="C64" s="136" t="str">
        <f t="shared" ca="1" si="3"/>
        <v>Complete</v>
      </c>
      <c r="D64" s="317" t="str">
        <f t="shared" si="25"/>
        <v/>
      </c>
      <c r="E64" s="16"/>
      <c r="F64" s="84">
        <f t="shared" si="26"/>
        <v>1</v>
      </c>
      <c r="G64" s="62">
        <f t="shared" si="27"/>
        <v>0</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t="str">
        <f>Declaration!D82</f>
        <v>100%</v>
      </c>
      <c r="C65" s="136" t="str">
        <f t="shared" ca="1" si="3"/>
        <v>Complete</v>
      </c>
      <c r="D65" s="317" t="str">
        <f t="shared" si="25"/>
        <v/>
      </c>
      <c r="E65" s="16"/>
      <c r="F65" s="84">
        <f t="shared" si="26"/>
        <v>1</v>
      </c>
      <c r="G65" s="62">
        <f t="shared" si="27"/>
        <v>0</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50% or less</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t="str">
        <f>Declaration!D92</f>
        <v>No</v>
      </c>
      <c r="C74" s="136" t="str">
        <f t="shared" ca="1" si="31"/>
        <v>Complete</v>
      </c>
      <c r="D74" s="317" t="str">
        <f t="shared" si="32"/>
        <v/>
      </c>
      <c r="E74" s="16"/>
      <c r="F74" s="84">
        <f t="shared" si="33"/>
        <v>1</v>
      </c>
      <c r="G74" s="62">
        <f t="shared" si="34"/>
        <v>0</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t="str">
        <f>Declaration!D93</f>
        <v>No</v>
      </c>
      <c r="C75" s="136" t="str">
        <f t="shared" ca="1" si="31"/>
        <v>Complete</v>
      </c>
      <c r="D75" s="317" t="str">
        <f t="shared" si="32"/>
        <v/>
      </c>
      <c r="E75" s="16"/>
      <c r="F75" s="84">
        <f t="shared" si="33"/>
        <v>1</v>
      </c>
      <c r="G75" s="62">
        <f t="shared" si="34"/>
        <v>0</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t="str">
        <f>Declaration!D94</f>
        <v>Yes</v>
      </c>
      <c r="C76" s="136" t="str">
        <f t="shared" ca="1" si="31"/>
        <v>Complete</v>
      </c>
      <c r="D76" s="317" t="str">
        <f t="shared" si="32"/>
        <v/>
      </c>
      <c r="E76" s="16"/>
      <c r="F76" s="84">
        <f t="shared" si="33"/>
        <v>1</v>
      </c>
      <c r="G76" s="62">
        <f t="shared" si="34"/>
        <v>0</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t="str">
        <f>Declaration!D104</f>
        <v>Yes</v>
      </c>
      <c r="C85" s="136" t="str">
        <f t="shared" ca="1" si="36"/>
        <v>Complete</v>
      </c>
      <c r="D85" s="317" t="str">
        <f t="shared" si="39"/>
        <v/>
      </c>
      <c r="E85" s="16"/>
      <c r="F85" s="84">
        <f t="shared" si="40"/>
        <v>1</v>
      </c>
      <c r="G85" s="62">
        <f t="shared" si="41"/>
        <v>0</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t="str">
        <f>Declaration!D105</f>
        <v>Yes</v>
      </c>
      <c r="C86" s="136" t="str">
        <f t="shared" ca="1" si="36"/>
        <v>Complete</v>
      </c>
      <c r="D86" s="317" t="str">
        <f t="shared" si="39"/>
        <v/>
      </c>
      <c r="E86" s="16"/>
      <c r="F86" s="84">
        <f t="shared" si="40"/>
        <v>1</v>
      </c>
      <c r="G86" s="62">
        <f t="shared" si="41"/>
        <v>0</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t="str">
        <f>Declaration!D106</f>
        <v>Yes</v>
      </c>
      <c r="C87" s="136" t="str">
        <f t="shared" ca="1" si="36"/>
        <v>Complete</v>
      </c>
      <c r="D87" s="317" t="str">
        <f t="shared" si="39"/>
        <v/>
      </c>
      <c r="E87" s="16"/>
      <c r="F87" s="84">
        <f t="shared" si="40"/>
        <v>1</v>
      </c>
      <c r="G87" s="62">
        <f t="shared" si="41"/>
        <v>0</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https://www.tdk.com/en/sustainability/social/supplier_responsibility/sus02210.html</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 when more processors are validated</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t="str">
        <f>Declaration!D122</f>
        <v>Yes, when more processors are validated</v>
      </c>
      <c r="C100" s="136" t="str">
        <f t="shared" ca="1" si="44"/>
        <v>Complete</v>
      </c>
      <c r="D100" s="319" t="str">
        <f t="shared" ref="D100:D103" si="46">IF(H100=1,"Click here to answer question (C)","")</f>
        <v/>
      </c>
      <c r="E100" s="16"/>
      <c r="F100" s="84">
        <f t="shared" si="45"/>
        <v>1</v>
      </c>
      <c r="G100" s="62">
        <f t="shared" ref="G100:G103" si="47">IF(B100=0,1,0)</f>
        <v>0</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t="str">
        <f>Declaration!D123</f>
        <v>Yes, when more processors are validated</v>
      </c>
      <c r="C101" s="136" t="str">
        <f t="shared" ca="1" si="44"/>
        <v>Complete</v>
      </c>
      <c r="D101" s="319" t="str">
        <f t="shared" si="46"/>
        <v/>
      </c>
      <c r="E101" s="16"/>
      <c r="F101" s="84">
        <f t="shared" si="45"/>
        <v>1</v>
      </c>
      <c r="G101" s="62">
        <f t="shared" si="47"/>
        <v>0</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t="str">
        <f>Declaration!D124</f>
        <v>Yes</v>
      </c>
      <c r="C102" s="136" t="str">
        <f t="shared" ca="1" si="44"/>
        <v>Complete</v>
      </c>
      <c r="D102" s="319" t="str">
        <f t="shared" si="46"/>
        <v/>
      </c>
      <c r="E102" s="16"/>
      <c r="F102" s="84">
        <f t="shared" si="45"/>
        <v>1</v>
      </c>
      <c r="G102" s="62">
        <f t="shared" si="47"/>
        <v>0</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 when more processors are validated</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78"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7"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Provide list of specified mineral smelters contributing material to supply chain on Smelter List tab</v>
      </c>
      <c r="D116" s="377" t="str">
        <f t="shared" ref="D116:D119" si="51">IF(H116=0,"","Click here to provide smelter information")</f>
        <v>Click here to provide smelter information</v>
      </c>
      <c r="E116" s="16"/>
      <c r="F116" s="84">
        <f t="shared" ref="F116:F119" si="52">F41</f>
        <v>1</v>
      </c>
      <c r="G116" s="62">
        <f>IF(AND(COUNTIF(SmelterIdetifiedForMetal,A116)&gt;0,COUNTIF('Smelter List'!AB$5:AB$2504,A116)&gt;0),0,1)</f>
        <v>1</v>
      </c>
      <c r="H116" s="63">
        <f t="shared" ref="H116:H119" si="53">F116*G116</f>
        <v>1</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Provide list of specified mineral smelters contributing material to supply chain on Smelter List tab</v>
      </c>
      <c r="D117" s="377" t="str">
        <f t="shared" si="51"/>
        <v>Click here to provide smelter information</v>
      </c>
      <c r="E117" s="16"/>
      <c r="F117" s="84">
        <f t="shared" si="52"/>
        <v>1</v>
      </c>
      <c r="G117" s="62">
        <f>IF(AND(COUNTIF(SmelterIdetifiedForMetal,A117)&gt;0,COUNTIF('Smelter List'!AB$5:AB$2504,A117)&gt;0),0,1)</f>
        <v>1</v>
      </c>
      <c r="H117" s="63">
        <f t="shared" si="53"/>
        <v>1</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7" t="str">
        <f t="shared" si="51"/>
        <v/>
      </c>
      <c r="E118" s="16"/>
      <c r="F118" s="84">
        <f t="shared" si="52"/>
        <v>1</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Provide list of specified mineral smelters contributing material to supply chain on Smelter List tab</v>
      </c>
      <c r="D119" s="377"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8"/>
      <c r="E120" s="16"/>
      <c r="F120" s="84"/>
      <c r="G120" s="62"/>
      <c r="H120" s="63"/>
      <c r="I120" s="131"/>
      <c r="K120" s="134"/>
    </row>
    <row r="121" spans="1:12" ht="24.95" hidden="1" customHeight="1">
      <c r="A121" s="135" t="str">
        <f>Declaration!AA19</f>
        <v/>
      </c>
      <c r="B121" s="79"/>
      <c r="C121" s="136">
        <f t="shared" si="49"/>
        <v>0</v>
      </c>
      <c r="D121" s="218"/>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8"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4</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3" t="str">
        <f ca="1">OFFSET(L!$C$1,MATCH("Mine List"&amp;ADDRESS(ROW(),COLUMN(),4),L!$A:$A,0)-1,SL,,)</f>
        <v>TO BEGIN:</v>
      </c>
      <c r="C2" s="473" t="s">
        <v>19144</v>
      </c>
      <c r="D2" s="473" t="s">
        <v>19144</v>
      </c>
      <c r="E2" s="324"/>
      <c r="F2" s="324"/>
      <c r="G2" s="325"/>
      <c r="H2" s="474"/>
      <c r="I2" s="475"/>
      <c r="J2" s="475"/>
      <c r="K2" s="475"/>
      <c r="L2" s="475"/>
      <c r="M2" s="475"/>
      <c r="N2" s="326"/>
      <c r="O2" s="326"/>
    </row>
    <row r="3" spans="1:19" s="322" customFormat="1" ht="93.95" customHeight="1" thickBot="1">
      <c r="A3" s="358"/>
      <c r="B3" s="476"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6" t="s">
        <v>19144</v>
      </c>
      <c r="D3" s="476" t="s">
        <v>19144</v>
      </c>
      <c r="E3" s="477" t="s">
        <v>19142</v>
      </c>
      <c r="F3" s="477"/>
      <c r="G3" s="478"/>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4"/>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8" sqref="B18"/>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0" t="str">
        <f ca="1">OFFSET(L!$C$1,MATCH("Product List"&amp;ADDRESS(ROW(),COLUMN(),4),L!$A:$A,0)-1,SL,,)</f>
        <v>Completion required only if reporting level "Product (or List of Products)" selected on the 'Declaration' worksheet.</v>
      </c>
      <c r="B1" s="481"/>
      <c r="C1" s="481"/>
      <c r="D1" s="481"/>
      <c r="E1" s="107"/>
    </row>
    <row r="2" spans="1:35">
      <c r="A2" s="19"/>
      <c r="B2" s="109"/>
      <c r="C2" s="109"/>
      <c r="D2"/>
      <c r="E2" s="20"/>
    </row>
    <row r="3" spans="1:35">
      <c r="A3" s="19"/>
      <c r="B3" s="109"/>
      <c r="C3" s="109"/>
      <c r="D3" s="109"/>
      <c r="E3" s="20"/>
    </row>
    <row r="4" spans="1:35" ht="15.75" customHeight="1">
      <c r="A4" s="19"/>
      <c r="B4" s="479" t="s">
        <v>47</v>
      </c>
      <c r="C4" s="479"/>
      <c r="D4" s="479"/>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220.5">
      <c r="A6" s="118"/>
      <c r="B6" s="110"/>
      <c r="C6" s="89"/>
      <c r="D6" s="89" t="s">
        <v>20051</v>
      </c>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31.5">
      <c r="A7" s="119"/>
      <c r="B7" s="110" t="s">
        <v>20052</v>
      </c>
      <c r="C7" s="89"/>
      <c r="D7" s="89" t="s">
        <v>20062</v>
      </c>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31.5">
      <c r="A8" s="119"/>
      <c r="B8" s="110" t="s">
        <v>20053</v>
      </c>
      <c r="C8" s="89"/>
      <c r="D8" s="89" t="s">
        <v>20062</v>
      </c>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31.5">
      <c r="A9" s="119"/>
      <c r="B9" s="110" t="s">
        <v>20054</v>
      </c>
      <c r="C9" s="89"/>
      <c r="D9" s="89" t="s">
        <v>20062</v>
      </c>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31.5">
      <c r="A10" s="119"/>
      <c r="B10" s="110" t="s">
        <v>20055</v>
      </c>
      <c r="C10" s="89"/>
      <c r="D10" s="89" t="s">
        <v>20062</v>
      </c>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31.5">
      <c r="A11" s="119"/>
      <c r="B11" s="110" t="s">
        <v>20056</v>
      </c>
      <c r="C11" s="89"/>
      <c r="D11" s="89" t="s">
        <v>20062</v>
      </c>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31.5">
      <c r="A12" s="119"/>
      <c r="B12" s="110" t="s">
        <v>20057</v>
      </c>
      <c r="C12" s="89"/>
      <c r="D12" s="89" t="s">
        <v>20062</v>
      </c>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31.5">
      <c r="A13" s="119"/>
      <c r="B13" s="110" t="s">
        <v>20058</v>
      </c>
      <c r="C13" s="89"/>
      <c r="D13" s="89" t="s">
        <v>20062</v>
      </c>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31.5">
      <c r="A14" s="119"/>
      <c r="B14" s="110" t="s">
        <v>20059</v>
      </c>
      <c r="C14" s="89"/>
      <c r="D14" s="89" t="s">
        <v>20062</v>
      </c>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31.5">
      <c r="A15" s="119"/>
      <c r="B15" s="110" t="s">
        <v>20060</v>
      </c>
      <c r="C15" s="89"/>
      <c r="D15" s="89" t="s">
        <v>20062</v>
      </c>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31.5">
      <c r="A16" s="119"/>
      <c r="B16" s="110" t="s">
        <v>20061</v>
      </c>
      <c r="C16" s="89"/>
      <c r="D16" s="89" t="s">
        <v>20062</v>
      </c>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82" t="str">
        <f ca="1">OFFSET(L!$C$1,MATCH("General"&amp;"Cpy",L!$A:$A,0)-1,SL,,)</f>
        <v>© 2025 Responsible Minerals Initiative. All rights reserved.</v>
      </c>
      <c r="C1001" s="482"/>
      <c r="D1001" s="482"/>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3"/>
      <c r="C1" s="483"/>
      <c r="D1" s="483"/>
      <c r="E1" s="483"/>
      <c r="F1" s="483"/>
      <c r="G1" s="483"/>
    </row>
    <row r="2" spans="1:13">
      <c r="A2" s="484"/>
      <c r="B2" s="484"/>
      <c r="C2" s="484"/>
      <c r="D2" s="484"/>
      <c r="E2" s="484"/>
      <c r="F2" s="484"/>
      <c r="G2" s="484"/>
      <c r="H2" s="484"/>
      <c r="I2" s="484"/>
    </row>
    <row r="3" spans="1:13">
      <c r="A3" s="484"/>
      <c r="B3" s="484"/>
      <c r="C3" s="484"/>
      <c r="D3" s="484"/>
      <c r="E3" s="484"/>
      <c r="F3" s="484"/>
      <c r="G3" s="484"/>
      <c r="H3" s="484"/>
      <c r="I3" s="484"/>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2025-08-07T08:03:17Z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